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6260" windowHeight="5592"/>
  </bookViews>
  <sheets>
    <sheet name="28 Бейчкий " sheetId="1" r:id="rId1"/>
    <sheet name="исключение" sheetId="2" r:id="rId2"/>
    <sheet name="Лист3" sheetId="3" r:id="rId3"/>
  </sheets>
  <definedNames>
    <definedName name="_xlnm._FilterDatabase" localSheetId="0" hidden="1">'28 Бейчкий '!$A$6:$Y$279</definedName>
    <definedName name="_xlnm.Print_Area" localSheetId="0">'28 Бейчкий '!$A$1:$P$279</definedName>
  </definedNames>
  <calcPr calcId="125725"/>
</workbook>
</file>

<file path=xl/calcChain.xml><?xml version="1.0" encoding="utf-8"?>
<calcChain xmlns="http://schemas.openxmlformats.org/spreadsheetml/2006/main">
  <c r="H53" i="2"/>
  <c r="G53"/>
  <c r="N279" i="1"/>
  <c r="H54" i="2"/>
  <c r="N257" i="1"/>
  <c r="H35" i="2"/>
  <c r="I35" s="1"/>
  <c r="N247" i="1"/>
  <c r="H34" i="2"/>
  <c r="I34" s="1"/>
  <c r="N196" i="1"/>
  <c r="H27" i="2"/>
  <c r="I27" s="1"/>
  <c r="N173" i="1"/>
  <c r="N153"/>
  <c r="H23" i="2"/>
  <c r="I23" s="1"/>
  <c r="N121" i="1"/>
  <c r="H18" i="2"/>
  <c r="I18" s="1"/>
  <c r="N101" i="1"/>
  <c r="H17" i="2"/>
  <c r="I17" s="1"/>
  <c r="I8"/>
  <c r="I9"/>
  <c r="I10"/>
  <c r="I11"/>
  <c r="I12"/>
  <c r="I14"/>
  <c r="I15"/>
  <c r="I16"/>
  <c r="I19"/>
  <c r="I20"/>
  <c r="I21"/>
  <c r="I22"/>
  <c r="I24"/>
  <c r="I25"/>
  <c r="I26"/>
  <c r="I28"/>
  <c r="I29"/>
  <c r="I30"/>
  <c r="I31"/>
  <c r="I32"/>
  <c r="I33"/>
  <c r="I36"/>
  <c r="I37"/>
  <c r="I38"/>
  <c r="I39"/>
  <c r="I7"/>
  <c r="H13"/>
  <c r="I13" s="1"/>
  <c r="N43" i="1"/>
  <c r="N37"/>
  <c r="Y278"/>
  <c r="X278"/>
  <c r="Y277"/>
  <c r="X277"/>
  <c r="Y276"/>
  <c r="X276"/>
  <c r="Y275"/>
  <c r="X275"/>
  <c r="Y274"/>
  <c r="X274"/>
  <c r="Y273"/>
  <c r="X273"/>
  <c r="Y272"/>
  <c r="X272"/>
  <c r="Y271"/>
  <c r="X271"/>
  <c r="Y270"/>
  <c r="X270"/>
  <c r="Y269"/>
  <c r="X269"/>
  <c r="Y268"/>
  <c r="X268"/>
  <c r="Y267"/>
  <c r="X267"/>
  <c r="Y266"/>
  <c r="X266"/>
  <c r="Y265"/>
  <c r="X265"/>
  <c r="Y264"/>
  <c r="X264"/>
  <c r="Y263"/>
  <c r="X263"/>
  <c r="Y262"/>
  <c r="X262"/>
  <c r="Y261"/>
  <c r="X261"/>
  <c r="Y260"/>
  <c r="X260"/>
  <c r="Y259"/>
  <c r="X259"/>
  <c r="Y258"/>
  <c r="X258"/>
  <c r="Y257"/>
  <c r="X257"/>
  <c r="Y256"/>
  <c r="X256"/>
  <c r="Y255"/>
  <c r="X255"/>
  <c r="Y254"/>
  <c r="X254"/>
  <c r="Y253"/>
  <c r="X253"/>
  <c r="Y252"/>
  <c r="X252"/>
  <c r="Y251"/>
  <c r="X251"/>
  <c r="Y250"/>
  <c r="X250"/>
  <c r="Y249"/>
  <c r="X249"/>
  <c r="Y248"/>
  <c r="X248"/>
  <c r="Y247"/>
  <c r="X247"/>
  <c r="Y246"/>
  <c r="X246"/>
  <c r="Y245"/>
  <c r="X245"/>
  <c r="Y244"/>
  <c r="X244"/>
  <c r="Y243"/>
  <c r="X243"/>
  <c r="Y242"/>
  <c r="X242"/>
  <c r="Y241"/>
  <c r="X241"/>
  <c r="Y240"/>
  <c r="X240"/>
  <c r="Y239"/>
  <c r="X239"/>
  <c r="Y238"/>
  <c r="X238"/>
  <c r="Y237"/>
  <c r="X237"/>
  <c r="Y236"/>
  <c r="X236"/>
  <c r="Y235"/>
  <c r="X235"/>
  <c r="Y234"/>
  <c r="X234"/>
  <c r="Y233"/>
  <c r="X233"/>
  <c r="Y232"/>
  <c r="X232"/>
  <c r="Y231"/>
  <c r="X231"/>
  <c r="Y230"/>
  <c r="X230"/>
  <c r="Y229"/>
  <c r="X229"/>
  <c r="Y228"/>
  <c r="X228"/>
  <c r="Y227"/>
  <c r="X227"/>
  <c r="Y226"/>
  <c r="X226"/>
  <c r="Y225"/>
  <c r="X225"/>
  <c r="Y224"/>
  <c r="X224"/>
  <c r="Y223"/>
  <c r="X223"/>
  <c r="Y222"/>
  <c r="X222"/>
  <c r="Y221"/>
  <c r="X221"/>
  <c r="Y220"/>
  <c r="X220"/>
  <c r="Y219"/>
  <c r="X219"/>
  <c r="Y218"/>
  <c r="X218"/>
  <c r="Y217"/>
  <c r="X217"/>
  <c r="Y216"/>
  <c r="X216"/>
  <c r="Y215"/>
  <c r="X215"/>
  <c r="Y214"/>
  <c r="X214"/>
  <c r="Y213"/>
  <c r="X213"/>
  <c r="Y212"/>
  <c r="X212"/>
  <c r="Y211"/>
  <c r="X211"/>
  <c r="Y210"/>
  <c r="X210"/>
  <c r="Y209"/>
  <c r="X209"/>
  <c r="Y208"/>
  <c r="X208"/>
  <c r="Y207"/>
  <c r="X207"/>
  <c r="Y206"/>
  <c r="X206"/>
  <c r="Y205"/>
  <c r="X205"/>
  <c r="Y204"/>
  <c r="X204"/>
  <c r="Y203"/>
  <c r="X203"/>
  <c r="Y202"/>
  <c r="X202"/>
  <c r="Y201"/>
  <c r="X201"/>
  <c r="Y200"/>
  <c r="X200"/>
  <c r="Y199"/>
  <c r="X199"/>
  <c r="Y198"/>
  <c r="X198"/>
  <c r="Y197"/>
  <c r="X197"/>
  <c r="Y196"/>
  <c r="X196"/>
  <c r="Y195"/>
  <c r="X195"/>
  <c r="Y194"/>
  <c r="X194"/>
  <c r="Y193"/>
  <c r="X193"/>
  <c r="Y192"/>
  <c r="X192"/>
  <c r="Y191"/>
  <c r="X191"/>
  <c r="Y190"/>
  <c r="X190"/>
  <c r="Y189"/>
  <c r="X189"/>
  <c r="Y188"/>
  <c r="X188"/>
  <c r="Y187"/>
  <c r="X187"/>
  <c r="Y186"/>
  <c r="X186"/>
  <c r="Y185"/>
  <c r="X185"/>
  <c r="Y184"/>
  <c r="X184"/>
  <c r="Y183"/>
  <c r="X183"/>
  <c r="Y182"/>
  <c r="X182"/>
  <c r="Y181"/>
  <c r="X181"/>
  <c r="Y180"/>
  <c r="X180"/>
  <c r="Y179"/>
  <c r="X179"/>
  <c r="Y178"/>
  <c r="X178"/>
  <c r="Y177"/>
  <c r="X177"/>
  <c r="Y176"/>
  <c r="X176"/>
  <c r="Y175"/>
  <c r="X175"/>
  <c r="Y174"/>
  <c r="X174"/>
  <c r="Y173"/>
  <c r="X173"/>
  <c r="Y172"/>
  <c r="X172"/>
  <c r="Y171"/>
  <c r="X171"/>
  <c r="Y170"/>
  <c r="X170"/>
  <c r="Y169"/>
  <c r="X169"/>
  <c r="Y168"/>
  <c r="X168"/>
  <c r="Y167"/>
  <c r="X167"/>
  <c r="Y166"/>
  <c r="X166"/>
  <c r="Y165"/>
  <c r="X165"/>
  <c r="Y164"/>
  <c r="X164"/>
  <c r="Y163"/>
  <c r="X163"/>
  <c r="Y162"/>
  <c r="X162"/>
  <c r="Y161"/>
  <c r="X161"/>
  <c r="Y160"/>
  <c r="X160"/>
  <c r="Y159"/>
  <c r="X159"/>
  <c r="Y158"/>
  <c r="X158"/>
  <c r="Y157"/>
  <c r="X157"/>
  <c r="Y156"/>
  <c r="X156"/>
  <c r="Y155"/>
  <c r="X155"/>
  <c r="Y154"/>
  <c r="X154"/>
  <c r="Y153"/>
  <c r="X153"/>
  <c r="Y152"/>
  <c r="X152"/>
  <c r="Y151"/>
  <c r="X151"/>
  <c r="Y150"/>
  <c r="X150"/>
  <c r="Y149"/>
  <c r="X149"/>
  <c r="Y148"/>
  <c r="X148"/>
  <c r="Y147"/>
  <c r="X147"/>
  <c r="Y146"/>
  <c r="X146"/>
  <c r="Y145"/>
  <c r="X145"/>
  <c r="Y144"/>
  <c r="X144"/>
  <c r="Y143"/>
  <c r="X143"/>
  <c r="Y142"/>
  <c r="X142"/>
  <c r="Y141"/>
  <c r="X141"/>
  <c r="Y140"/>
  <c r="X140"/>
  <c r="Y139"/>
  <c r="X139"/>
  <c r="Y138"/>
  <c r="X138"/>
  <c r="Y137"/>
  <c r="X137"/>
  <c r="Y136"/>
  <c r="X136"/>
  <c r="Y135"/>
  <c r="X135"/>
  <c r="Y134"/>
  <c r="X134"/>
  <c r="Y133"/>
  <c r="X133"/>
  <c r="Y132"/>
  <c r="X132"/>
  <c r="Y131"/>
  <c r="X131"/>
  <c r="Y130"/>
  <c r="X130"/>
  <c r="Y129"/>
  <c r="X129"/>
  <c r="Y128"/>
  <c r="X128"/>
  <c r="Y127"/>
  <c r="X127"/>
  <c r="Y126"/>
  <c r="X126"/>
  <c r="Y125"/>
  <c r="X125"/>
  <c r="Y124"/>
  <c r="X124"/>
  <c r="Y123"/>
  <c r="X123"/>
  <c r="Y122"/>
  <c r="X122"/>
  <c r="Y121"/>
  <c r="X121"/>
  <c r="Y120"/>
  <c r="X120"/>
  <c r="Y119"/>
  <c r="X119"/>
  <c r="Y118"/>
  <c r="X118"/>
  <c r="Y117"/>
  <c r="X117"/>
  <c r="Y116"/>
  <c r="X116"/>
  <c r="Y115"/>
  <c r="X115"/>
  <c r="Y114"/>
  <c r="X114"/>
  <c r="Y113"/>
  <c r="X113"/>
  <c r="Y112"/>
  <c r="X112"/>
  <c r="Y111"/>
  <c r="X111"/>
  <c r="Y110"/>
  <c r="X110"/>
  <c r="Y109"/>
  <c r="X109"/>
  <c r="Y108"/>
  <c r="X108"/>
  <c r="Y107"/>
  <c r="X107"/>
  <c r="Y106"/>
  <c r="X106"/>
  <c r="Y105"/>
  <c r="X105"/>
  <c r="Y104"/>
  <c r="X104"/>
  <c r="Y103"/>
  <c r="X103"/>
  <c r="Y102"/>
  <c r="X102"/>
  <c r="Y101"/>
  <c r="X101"/>
  <c r="Y100"/>
  <c r="X100"/>
  <c r="Y99"/>
  <c r="X99"/>
  <c r="Y98"/>
  <c r="X98"/>
  <c r="Y97"/>
  <c r="X97"/>
  <c r="Y96"/>
  <c r="X96"/>
  <c r="Y95"/>
  <c r="X95"/>
  <c r="Y94"/>
  <c r="X94"/>
  <c r="Y93"/>
  <c r="X93"/>
  <c r="Y92"/>
  <c r="X92"/>
  <c r="Y91"/>
  <c r="X91"/>
  <c r="Y90"/>
  <c r="X90"/>
  <c r="Y89"/>
  <c r="X89"/>
  <c r="Y88"/>
  <c r="X88"/>
  <c r="Y87"/>
  <c r="X87"/>
  <c r="Y86"/>
  <c r="X86"/>
  <c r="Y85"/>
  <c r="X85"/>
  <c r="Y84"/>
  <c r="X84"/>
  <c r="Y83"/>
  <c r="X83"/>
  <c r="Y82"/>
  <c r="X82"/>
  <c r="Y81"/>
  <c r="X81"/>
  <c r="Y80"/>
  <c r="X80"/>
  <c r="Y79"/>
  <c r="X79"/>
  <c r="Y78"/>
  <c r="X78"/>
  <c r="Y77"/>
  <c r="X77"/>
  <c r="Y76"/>
  <c r="X76"/>
  <c r="Y75"/>
  <c r="X75"/>
  <c r="Y74"/>
  <c r="X74"/>
  <c r="Y73"/>
  <c r="X73"/>
  <c r="Y72"/>
  <c r="X72"/>
  <c r="Y71"/>
  <c r="X71"/>
  <c r="Y70"/>
  <c r="X70"/>
  <c r="Y69"/>
  <c r="X69"/>
  <c r="Y68"/>
  <c r="X68"/>
  <c r="Y67"/>
  <c r="X67"/>
  <c r="Y66"/>
  <c r="X66"/>
  <c r="Y65"/>
  <c r="X65"/>
  <c r="Y64"/>
  <c r="X64"/>
  <c r="Y63"/>
  <c r="X63"/>
  <c r="Y62"/>
  <c r="X62"/>
  <c r="Y61"/>
  <c r="X61"/>
  <c r="Y60"/>
  <c r="X60"/>
  <c r="Y59"/>
  <c r="X59"/>
  <c r="Y58"/>
  <c r="X58"/>
  <c r="Y57"/>
  <c r="X57"/>
  <c r="Y56"/>
  <c r="X56"/>
  <c r="Y55"/>
  <c r="X55"/>
  <c r="Y54"/>
  <c r="X54"/>
  <c r="Y53"/>
  <c r="X53"/>
  <c r="Y52"/>
  <c r="X52"/>
  <c r="Y51"/>
  <c r="X51"/>
  <c r="Y50"/>
  <c r="X50"/>
  <c r="Y49"/>
  <c r="X49"/>
  <c r="Y48"/>
  <c r="X48"/>
  <c r="Y47"/>
  <c r="X47"/>
  <c r="Y46"/>
  <c r="X46"/>
  <c r="Y45"/>
  <c r="X45"/>
  <c r="Y44"/>
  <c r="X44"/>
  <c r="Y43"/>
  <c r="X43"/>
  <c r="Y42"/>
  <c r="X42"/>
  <c r="Y41"/>
  <c r="X41"/>
  <c r="Y40"/>
  <c r="X40"/>
  <c r="Y39"/>
  <c r="X39"/>
  <c r="Y38"/>
  <c r="X38"/>
  <c r="Y37"/>
  <c r="X37"/>
  <c r="Y36"/>
  <c r="X36"/>
  <c r="Y35"/>
  <c r="X35"/>
  <c r="Y34"/>
  <c r="X34"/>
  <c r="Y33"/>
  <c r="X33"/>
  <c r="Y32"/>
  <c r="X32"/>
  <c r="Y31"/>
  <c r="X31"/>
  <c r="Y30"/>
  <c r="X30"/>
  <c r="Y29"/>
  <c r="X29"/>
  <c r="Y28"/>
  <c r="X28"/>
  <c r="Y27"/>
  <c r="X27"/>
  <c r="Y26"/>
  <c r="X26"/>
  <c r="Y25"/>
  <c r="X25"/>
  <c r="Y24"/>
  <c r="X24"/>
  <c r="Y23"/>
  <c r="X23"/>
  <c r="Y22"/>
  <c r="X22"/>
  <c r="Y21"/>
  <c r="X21"/>
  <c r="Y20"/>
  <c r="X20"/>
  <c r="Y19"/>
  <c r="X19"/>
  <c r="Y18"/>
  <c r="X18"/>
  <c r="Y17"/>
  <c r="X17"/>
  <c r="Y16"/>
  <c r="X16"/>
  <c r="Y15"/>
  <c r="X15"/>
  <c r="Y14"/>
  <c r="X14"/>
  <c r="Y13"/>
  <c r="X13"/>
  <c r="Y12"/>
  <c r="X12"/>
  <c r="Y11"/>
  <c r="X11"/>
  <c r="Y10"/>
  <c r="X10"/>
  <c r="Y9"/>
  <c r="X9"/>
  <c r="Y8"/>
  <c r="X8"/>
  <c r="Y7"/>
  <c r="X7"/>
  <c r="W278"/>
  <c r="W277"/>
  <c r="W276"/>
  <c r="W275"/>
  <c r="W274"/>
  <c r="W273"/>
  <c r="W272"/>
  <c r="W271"/>
  <c r="W270"/>
  <c r="W269"/>
  <c r="W268"/>
  <c r="W267"/>
  <c r="W266"/>
  <c r="W265"/>
  <c r="W264"/>
  <c r="W263"/>
  <c r="W262"/>
  <c r="W261"/>
  <c r="W260"/>
  <c r="W259"/>
  <c r="W258"/>
  <c r="W257"/>
  <c r="W256"/>
  <c r="W255"/>
  <c r="W254"/>
  <c r="W253"/>
  <c r="W252"/>
  <c r="W251"/>
  <c r="W250"/>
  <c r="W249"/>
  <c r="W248"/>
  <c r="W247"/>
  <c r="W246"/>
  <c r="W245"/>
  <c r="W244"/>
  <c r="W243"/>
  <c r="W242"/>
  <c r="W241"/>
  <c r="W240"/>
  <c r="W239"/>
  <c r="W238"/>
  <c r="W237"/>
  <c r="W236"/>
  <c r="W235"/>
  <c r="W234"/>
  <c r="W233"/>
  <c r="W232"/>
  <c r="W231"/>
  <c r="W230"/>
  <c r="W229"/>
  <c r="W228"/>
  <c r="W227"/>
  <c r="W226"/>
  <c r="W225"/>
  <c r="W224"/>
  <c r="W223"/>
  <c r="W222"/>
  <c r="W221"/>
  <c r="W220"/>
  <c r="W219"/>
  <c r="W218"/>
  <c r="W217"/>
  <c r="W216"/>
  <c r="W215"/>
  <c r="W214"/>
  <c r="W213"/>
  <c r="W212"/>
  <c r="W211"/>
  <c r="W210"/>
  <c r="W209"/>
  <c r="W208"/>
  <c r="W207"/>
  <c r="W206"/>
  <c r="W205"/>
  <c r="W204"/>
  <c r="W203"/>
  <c r="W202"/>
  <c r="W201"/>
  <c r="W200"/>
  <c r="W199"/>
  <c r="W198"/>
  <c r="W197"/>
  <c r="W196"/>
  <c r="W195"/>
  <c r="W194"/>
  <c r="W193"/>
  <c r="W192"/>
  <c r="W191"/>
  <c r="W190"/>
  <c r="W189"/>
  <c r="W188"/>
  <c r="W187"/>
  <c r="W186"/>
  <c r="W185"/>
  <c r="W184"/>
  <c r="W183"/>
  <c r="W182"/>
  <c r="W181"/>
  <c r="W180"/>
  <c r="W179"/>
  <c r="W178"/>
  <c r="W177"/>
  <c r="W176"/>
  <c r="W175"/>
  <c r="W174"/>
  <c r="W173"/>
  <c r="W172"/>
  <c r="W171"/>
  <c r="W170"/>
  <c r="W169"/>
  <c r="W168"/>
  <c r="W167"/>
  <c r="W166"/>
  <c r="W165"/>
  <c r="W164"/>
  <c r="W163"/>
  <c r="W162"/>
  <c r="W161"/>
  <c r="W160"/>
  <c r="W159"/>
  <c r="W158"/>
  <c r="W157"/>
  <c r="W156"/>
  <c r="W155"/>
  <c r="W154"/>
  <c r="W153"/>
  <c r="W152"/>
  <c r="W151"/>
  <c r="W150"/>
  <c r="W149"/>
  <c r="W148"/>
  <c r="W147"/>
  <c r="W146"/>
  <c r="W145"/>
  <c r="W144"/>
  <c r="W143"/>
  <c r="W142"/>
  <c r="W141"/>
  <c r="W140"/>
  <c r="W139"/>
  <c r="W138"/>
  <c r="W137"/>
  <c r="W136"/>
  <c r="W135"/>
  <c r="W134"/>
  <c r="W133"/>
  <c r="W132"/>
  <c r="W131"/>
  <c r="W130"/>
  <c r="W129"/>
  <c r="W128"/>
  <c r="W127"/>
  <c r="W126"/>
  <c r="W125"/>
  <c r="W124"/>
  <c r="W123"/>
  <c r="W122"/>
  <c r="W121"/>
  <c r="W120"/>
  <c r="W119"/>
  <c r="W118"/>
  <c r="W117"/>
  <c r="W116"/>
  <c r="W115"/>
  <c r="W114"/>
  <c r="W113"/>
  <c r="W112"/>
  <c r="W111"/>
  <c r="W110"/>
  <c r="W109"/>
  <c r="W108"/>
  <c r="W107"/>
  <c r="W106"/>
  <c r="W105"/>
  <c r="W104"/>
  <c r="W103"/>
  <c r="W102"/>
  <c r="W101"/>
  <c r="W100"/>
  <c r="W99"/>
  <c r="W98"/>
  <c r="W97"/>
  <c r="W96"/>
  <c r="W95"/>
  <c r="W94"/>
  <c r="W93"/>
  <c r="W92"/>
  <c r="W91"/>
  <c r="W90"/>
  <c r="W89"/>
  <c r="W88"/>
  <c r="W87"/>
  <c r="W86"/>
  <c r="W85"/>
  <c r="W84"/>
  <c r="W83"/>
  <c r="W82"/>
  <c r="W81"/>
  <c r="W80"/>
  <c r="W79"/>
  <c r="W78"/>
  <c r="W77"/>
  <c r="W76"/>
  <c r="W75"/>
  <c r="W74"/>
  <c r="W73"/>
  <c r="W72"/>
  <c r="W71"/>
  <c r="W70"/>
  <c r="W69"/>
  <c r="W68"/>
  <c r="W67"/>
  <c r="W66"/>
  <c r="W65"/>
  <c r="W64"/>
  <c r="W63"/>
  <c r="W62"/>
  <c r="W61"/>
  <c r="W60"/>
  <c r="W59"/>
  <c r="W58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N262" l="1"/>
  <c r="N205"/>
  <c r="N168"/>
  <c r="N145"/>
  <c r="N64"/>
  <c r="N15"/>
</calcChain>
</file>

<file path=xl/sharedStrings.xml><?xml version="1.0" encoding="utf-8"?>
<sst xmlns="http://schemas.openxmlformats.org/spreadsheetml/2006/main" count="3278" uniqueCount="1328">
  <si>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</si>
  <si>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</si>
  <si>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</si>
  <si>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</si>
  <si>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</si>
  <si>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</si>
  <si>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</si>
  <si>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</si>
  <si>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</si>
  <si>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</si>
  <si>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</si>
  <si>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</si>
  <si>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с</t>
  </si>
  <si>
    <t>по</t>
  </si>
  <si>
    <t>Гражданин РФ Баранцев Вячеслав Владимирович</t>
  </si>
  <si>
    <t>Саяногорск</t>
  </si>
  <si>
    <t>мкр. Центральный</t>
  </si>
  <si>
    <t>Бейский РСУ</t>
  </si>
  <si>
    <t xml:space="preserve">СУ № 1 Мирового суда г. Саяногорска     </t>
  </si>
  <si>
    <t>в динамике направление-возврат в ССП</t>
  </si>
  <si>
    <t>Гражданин РФ Качесов Алексей Юрьевич</t>
  </si>
  <si>
    <t>с. Бея</t>
  </si>
  <si>
    <t>пер. Саянский</t>
  </si>
  <si>
    <t xml:space="preserve">2-2770/2020   </t>
  </si>
  <si>
    <t>Гражданка РФ Курьянова Надежда Валерьевна</t>
  </si>
  <si>
    <t xml:space="preserve">с. Бея                                                    </t>
  </si>
  <si>
    <t>ул. Ленина</t>
  </si>
  <si>
    <t/>
  </si>
  <si>
    <t>Гражданка РФ Солдатова Юлия Викторовна</t>
  </si>
  <si>
    <t>с. Сизая</t>
  </si>
  <si>
    <t>ул. Никитина</t>
  </si>
  <si>
    <t xml:space="preserve">Грудинин Александр Юрьевич </t>
  </si>
  <si>
    <t xml:space="preserve">ул. Павших Партизан                                       </t>
  </si>
  <si>
    <t xml:space="preserve">Бейский РСУ              </t>
  </si>
  <si>
    <t>30.03.2018</t>
  </si>
  <si>
    <t xml:space="preserve">2-1711/2021 </t>
  </si>
  <si>
    <t>23.04.2021</t>
  </si>
  <si>
    <t>2303011300</t>
  </si>
  <si>
    <t xml:space="preserve">Алескерова Гульниса Закир Оглы   </t>
  </si>
  <si>
    <t xml:space="preserve">ул. Восточная                                             </t>
  </si>
  <si>
    <t>31.10.2017</t>
  </si>
  <si>
    <t>13.07.2021</t>
  </si>
  <si>
    <t xml:space="preserve">Галаган Елена Владимировна   </t>
  </si>
  <si>
    <t>15.03.2018</t>
  </si>
  <si>
    <t xml:space="preserve">2-2970/2022     </t>
  </si>
  <si>
    <t>12.08.2022</t>
  </si>
  <si>
    <t>передано в ССП на принудительное взыскание</t>
  </si>
  <si>
    <t xml:space="preserve">Марков Сергей Владимирович    </t>
  </si>
  <si>
    <t xml:space="preserve">ул. Школьная                                              </t>
  </si>
  <si>
    <t>22.12.2017</t>
  </si>
  <si>
    <t xml:space="preserve">2-1201/2021   </t>
  </si>
  <si>
    <t>20.04.2021</t>
  </si>
  <si>
    <t xml:space="preserve">Нарылкова Неля Владимировна  </t>
  </si>
  <si>
    <t xml:space="preserve">2-3915/2021   </t>
  </si>
  <si>
    <t>17.11.2021</t>
  </si>
  <si>
    <t>138047/25/19024-ИП от 07.07.2025</t>
  </si>
  <si>
    <t xml:space="preserve">Кудрявцева Наталья Сергеевна     </t>
  </si>
  <si>
    <t>31.01.2017</t>
  </si>
  <si>
    <t xml:space="preserve">2-1514/2021     </t>
  </si>
  <si>
    <t>21.04.2021</t>
  </si>
  <si>
    <t>113544/24/19024-ИП</t>
  </si>
  <si>
    <t xml:space="preserve">Золотых Валерий Ефимович   </t>
  </si>
  <si>
    <t>31.12.2017</t>
  </si>
  <si>
    <t xml:space="preserve">2-4597/2021   </t>
  </si>
  <si>
    <t>21.12.2021</t>
  </si>
  <si>
    <t>143597/25/19024-ИП от 17.07.2025</t>
  </si>
  <si>
    <t>Иванов Сергей</t>
  </si>
  <si>
    <t xml:space="preserve">с. Бондарево                                              </t>
  </si>
  <si>
    <t xml:space="preserve">ул. Октябрьская                                           </t>
  </si>
  <si>
    <t>10.11.2017</t>
  </si>
  <si>
    <t xml:space="preserve">2-1779/2021   </t>
  </si>
  <si>
    <t>Бутанов Михаил Николаевич  квартирант</t>
  </si>
  <si>
    <t xml:space="preserve">Тяжева Елена Ивановна    </t>
  </si>
  <si>
    <t>29.11.2017</t>
  </si>
  <si>
    <t xml:space="preserve">2-250/2021        </t>
  </si>
  <si>
    <t>22.01.2020</t>
  </si>
  <si>
    <t xml:space="preserve">Порядина Оксана Александровна    </t>
  </si>
  <si>
    <t xml:space="preserve">ул. Ленина                                                </t>
  </si>
  <si>
    <t>24.08.2021</t>
  </si>
  <si>
    <t xml:space="preserve">Динарьева Александра Максимовна    </t>
  </si>
  <si>
    <t>30.04.2015</t>
  </si>
  <si>
    <t xml:space="preserve">2-2718/2020        </t>
  </si>
  <si>
    <t>21.09.2020</t>
  </si>
  <si>
    <t xml:space="preserve">Полев Михаил Иннокентьевич  </t>
  </si>
  <si>
    <t xml:space="preserve">ул. Горького                                              </t>
  </si>
  <si>
    <t>19.03.2018</t>
  </si>
  <si>
    <t xml:space="preserve">2-252/2021    </t>
  </si>
  <si>
    <t>22.01.2021</t>
  </si>
  <si>
    <t xml:space="preserve">Полев Сергей Георгиевич    </t>
  </si>
  <si>
    <t>15.12.2017</t>
  </si>
  <si>
    <t xml:space="preserve">2-916/2018                                                                                          </t>
  </si>
  <si>
    <t xml:space="preserve">Полянская Елена Дмитриевна      </t>
  </si>
  <si>
    <t>05.03.2018</t>
  </si>
  <si>
    <t xml:space="preserve">2-3929/2021         </t>
  </si>
  <si>
    <t xml:space="preserve">Ярусова Ксения Дмитриевна    </t>
  </si>
  <si>
    <t xml:space="preserve">2-1529/2021  </t>
  </si>
  <si>
    <t xml:space="preserve">Сагалакова Галина Зигфридовна </t>
  </si>
  <si>
    <t>31.08.2016</t>
  </si>
  <si>
    <t xml:space="preserve">2-3655/2020    </t>
  </si>
  <si>
    <t>26.12.2020</t>
  </si>
  <si>
    <t xml:space="preserve">Елистратова Татьяна Викторовна     </t>
  </si>
  <si>
    <t xml:space="preserve">ул. Юбилейная                                             </t>
  </si>
  <si>
    <t xml:space="preserve">2В             </t>
  </si>
  <si>
    <t>30.09.2016</t>
  </si>
  <si>
    <t xml:space="preserve">2-178/2021   </t>
  </si>
  <si>
    <t>21.01.2021</t>
  </si>
  <si>
    <t xml:space="preserve">Герингер Наталья Александровна  </t>
  </si>
  <si>
    <t>30.06.2017</t>
  </si>
  <si>
    <t xml:space="preserve">2-4515\2021        </t>
  </si>
  <si>
    <t>145579/25/19024-ИП от 21.07.2025</t>
  </si>
  <si>
    <t xml:space="preserve">Платко Светлана Геннадьевна  </t>
  </si>
  <si>
    <t>28.02.2017</t>
  </si>
  <si>
    <t xml:space="preserve">2-4532.2021   </t>
  </si>
  <si>
    <t xml:space="preserve">Фесенко Руслан Анатольевич  </t>
  </si>
  <si>
    <t>30.11.2017</t>
  </si>
  <si>
    <t xml:space="preserve">2-3662/2020   </t>
  </si>
  <si>
    <t xml:space="preserve">Гусев Семен Юрьевич  </t>
  </si>
  <si>
    <t xml:space="preserve">ул. Пушкина                                               </t>
  </si>
  <si>
    <t xml:space="preserve">2-1261/2021  </t>
  </si>
  <si>
    <t>13.07.2023</t>
  </si>
  <si>
    <t xml:space="preserve">Щурев Денис Николаевич   </t>
  </si>
  <si>
    <t>05.12.2017</t>
  </si>
  <si>
    <t xml:space="preserve">2-1467/2021     </t>
  </si>
  <si>
    <t xml:space="preserve">Стряпков Сергей Георгиевич    </t>
  </si>
  <si>
    <t>13.02.2018</t>
  </si>
  <si>
    <t>2-1186/2021</t>
  </si>
  <si>
    <t>Крупкина Татьяна Владимировна</t>
  </si>
  <si>
    <t>2-1485/2021</t>
  </si>
  <si>
    <t xml:space="preserve">Щедрина Лидия Константиновна </t>
  </si>
  <si>
    <t xml:space="preserve">2-4590/2021      </t>
  </si>
  <si>
    <t>139878/25/19024-ИП от 10.07.2025</t>
  </si>
  <si>
    <t xml:space="preserve">Тюнин Сергей Николаевич   </t>
  </si>
  <si>
    <t>22.03.2018</t>
  </si>
  <si>
    <t xml:space="preserve">2-2700/2021 </t>
  </si>
  <si>
    <t xml:space="preserve">Голубев Сергей Николаевич  </t>
  </si>
  <si>
    <t xml:space="preserve">ул. Островского                                           </t>
  </si>
  <si>
    <t>02.03.2018</t>
  </si>
  <si>
    <t xml:space="preserve">2-1604/2021    </t>
  </si>
  <si>
    <t>22.04.2021</t>
  </si>
  <si>
    <t xml:space="preserve">Мартыненко Наталья Эдуардовна       </t>
  </si>
  <si>
    <t>13.03.2018</t>
  </si>
  <si>
    <t xml:space="preserve">2-410/2021     </t>
  </si>
  <si>
    <t>29.01.2021</t>
  </si>
  <si>
    <t xml:space="preserve">Устюжанин Алексей Алексеевич      </t>
  </si>
  <si>
    <t>2-2950/2022</t>
  </si>
  <si>
    <t xml:space="preserve">Ипатов Сергей Алексеевич                                </t>
  </si>
  <si>
    <t>08.12.2017</t>
  </si>
  <si>
    <t>2-1652/2021</t>
  </si>
  <si>
    <t>СП отменен судом по заявлению должника</t>
  </si>
  <si>
    <t xml:space="preserve">Матанова Ирина Николаевна   </t>
  </si>
  <si>
    <t>2-1196/2021</t>
  </si>
  <si>
    <t xml:space="preserve">Яковлева Любовь Ананьевна   </t>
  </si>
  <si>
    <t xml:space="preserve">2-1109/2021   </t>
  </si>
  <si>
    <t xml:space="preserve">Шефер Владимир Яковлевич      </t>
  </si>
  <si>
    <t>14.02.2018</t>
  </si>
  <si>
    <t xml:space="preserve">2-286/2021        </t>
  </si>
  <si>
    <t xml:space="preserve">Казак Александр Александрович   </t>
  </si>
  <si>
    <t xml:space="preserve">ул. Кравченко                                             </t>
  </si>
  <si>
    <t>16.02.2018</t>
  </si>
  <si>
    <t>31.01.2018</t>
  </si>
  <si>
    <t xml:space="preserve">2-2702/2021 </t>
  </si>
  <si>
    <t xml:space="preserve">Стряпкова Галина Степановна  </t>
  </si>
  <si>
    <t>28.02.2018</t>
  </si>
  <si>
    <t xml:space="preserve">2-1540/2021     </t>
  </si>
  <si>
    <t>48062/25/19024-ИП</t>
  </si>
  <si>
    <t>Чугунекова Екатерина Клементьевна</t>
  </si>
  <si>
    <t xml:space="preserve">ул. Матросова                                             </t>
  </si>
  <si>
    <t xml:space="preserve">2-2680/2021  </t>
  </si>
  <si>
    <t xml:space="preserve">Цыганкова Любовь Михайловна   </t>
  </si>
  <si>
    <t xml:space="preserve">ул. Колхозная                                             </t>
  </si>
  <si>
    <t xml:space="preserve">2-415/2021    </t>
  </si>
  <si>
    <t xml:space="preserve">Печеркина Марина Николаевна </t>
  </si>
  <si>
    <t xml:space="preserve">ул. Саяногорская                                          </t>
  </si>
  <si>
    <t>31.12.2015</t>
  </si>
  <si>
    <t xml:space="preserve">2-187/2021     </t>
  </si>
  <si>
    <t xml:space="preserve">Букатов Денис Геннадьевич    </t>
  </si>
  <si>
    <t xml:space="preserve">с. Табат                                                  </t>
  </si>
  <si>
    <t xml:space="preserve">2-1225/2021   </t>
  </si>
  <si>
    <t xml:space="preserve">Мерзакулов Владимир Сайдулович  </t>
  </si>
  <si>
    <t>17.12.2016</t>
  </si>
  <si>
    <t xml:space="preserve">2-554/2021     </t>
  </si>
  <si>
    <t>15.02.2021</t>
  </si>
  <si>
    <t xml:space="preserve">Балашев Александр Владимирович  </t>
  </si>
  <si>
    <t>31.03.2017</t>
  </si>
  <si>
    <t xml:space="preserve">2-2702/2020     </t>
  </si>
  <si>
    <t>37451/25/19024-ИП от 28.01.2021</t>
  </si>
  <si>
    <t xml:space="preserve">Корх Леонид Федорович   </t>
  </si>
  <si>
    <t>17.02.2018</t>
  </si>
  <si>
    <t xml:space="preserve">2-3620/2020      </t>
  </si>
  <si>
    <t xml:space="preserve">Горностаева Людмила Анатольевна   </t>
  </si>
  <si>
    <t xml:space="preserve">д. Новокурск                                              </t>
  </si>
  <si>
    <t xml:space="preserve">ул. 40 лет Победы                                         </t>
  </si>
  <si>
    <t xml:space="preserve">2-178/2018   </t>
  </si>
  <si>
    <t>31913/18/19024-ИП от 06.04.2018</t>
  </si>
  <si>
    <t xml:space="preserve">Долгих (Круглова) Алена Александровна   </t>
  </si>
  <si>
    <t>14.11.2017</t>
  </si>
  <si>
    <t xml:space="preserve">2-1584/2021    </t>
  </si>
  <si>
    <t>45123/23/19024-ИП от 05.06.2023</t>
  </si>
  <si>
    <t xml:space="preserve">Местрякова Светлана Монгушевна   </t>
  </si>
  <si>
    <t>06.03.2018</t>
  </si>
  <si>
    <t xml:space="preserve">2-2711/2020   </t>
  </si>
  <si>
    <t>Каламыцин Михаил Васильевич</t>
  </si>
  <si>
    <t>05.10.2017</t>
  </si>
  <si>
    <t xml:space="preserve">2-1457/2021           </t>
  </si>
  <si>
    <t>70168/25/19024 от 24.03.25</t>
  </si>
  <si>
    <t xml:space="preserve">Чевгуз Галина Ивановна </t>
  </si>
  <si>
    <t xml:space="preserve">2-251/2021  </t>
  </si>
  <si>
    <t xml:space="preserve">Сусликова Александра Константиновна </t>
  </si>
  <si>
    <t>03.03.2018</t>
  </si>
  <si>
    <t xml:space="preserve">2-1688/2021  </t>
  </si>
  <si>
    <t xml:space="preserve">Солдатова Ольга Викторовна   </t>
  </si>
  <si>
    <t xml:space="preserve">ул. Гагарина                                              </t>
  </si>
  <si>
    <t>10.05.2017</t>
  </si>
  <si>
    <t xml:space="preserve">2-536/2020    </t>
  </si>
  <si>
    <t>21.02.2020</t>
  </si>
  <si>
    <t xml:space="preserve">Сычева Анна Ефимовна  </t>
  </si>
  <si>
    <t>21.03.2018</t>
  </si>
  <si>
    <t xml:space="preserve">2-543/2020    </t>
  </si>
  <si>
    <t xml:space="preserve">Федорова Елена Константиновна  </t>
  </si>
  <si>
    <t xml:space="preserve">ул. Щетинкина                                             </t>
  </si>
  <si>
    <t xml:space="preserve">2-1420/2021    </t>
  </si>
  <si>
    <t xml:space="preserve">Лобачева Татьяна Витальевна      </t>
  </si>
  <si>
    <t xml:space="preserve">ул. Зеленая                                               </t>
  </si>
  <si>
    <t xml:space="preserve">Петухов Михаил Михайлович     </t>
  </si>
  <si>
    <t>30.09.2017</t>
  </si>
  <si>
    <t xml:space="preserve">2-2673/2021 </t>
  </si>
  <si>
    <t>16.06.2021</t>
  </si>
  <si>
    <t xml:space="preserve">Галкова Ольга Викторовна </t>
  </si>
  <si>
    <t xml:space="preserve">ул. Чебодаева                                             </t>
  </si>
  <si>
    <t>2-0/2021</t>
  </si>
  <si>
    <t xml:space="preserve">Вишнякова Любовь Сергеевна                              </t>
  </si>
  <si>
    <t xml:space="preserve">2-312/2021     </t>
  </si>
  <si>
    <t xml:space="preserve">Васильев Виктор Леонидович  </t>
  </si>
  <si>
    <t>25.01.2018</t>
  </si>
  <si>
    <t xml:space="preserve">2-318/2021   </t>
  </si>
  <si>
    <t>7550/21/19024-ИП от 29.03.2021</t>
  </si>
  <si>
    <t xml:space="preserve">Бызов Евгений Николаевич  </t>
  </si>
  <si>
    <t xml:space="preserve">2-1655/2021   </t>
  </si>
  <si>
    <t xml:space="preserve">Елендеров Виталий Анатольевич </t>
  </si>
  <si>
    <t>2-1649/2021</t>
  </si>
  <si>
    <t xml:space="preserve">Меженькова Галина Васильевна  </t>
  </si>
  <si>
    <t xml:space="preserve">Ежова Наталья Викторовна   </t>
  </si>
  <si>
    <t>30.06.2015</t>
  </si>
  <si>
    <t xml:space="preserve">2-1767/2021   </t>
  </si>
  <si>
    <t xml:space="preserve">Сибирикова Валентина Петровна   </t>
  </si>
  <si>
    <t xml:space="preserve">2-1405/2021  </t>
  </si>
  <si>
    <t xml:space="preserve">104674/21/19019-ИП от 23.10.2021 </t>
  </si>
  <si>
    <t xml:space="preserve">Павлов Сергей Алексеевич    </t>
  </si>
  <si>
    <t xml:space="preserve">д. Буденовка                                              </t>
  </si>
  <si>
    <t>02.12.2017</t>
  </si>
  <si>
    <t xml:space="preserve">2-2900/2021        </t>
  </si>
  <si>
    <t xml:space="preserve">Сипкина Мария Викторовна  </t>
  </si>
  <si>
    <t xml:space="preserve">Слободенюк Алена Сергеевна   </t>
  </si>
  <si>
    <t xml:space="preserve">2-2668/2021    </t>
  </si>
  <si>
    <t>45379/25/19024-ИП от 25.02.2025</t>
  </si>
  <si>
    <t xml:space="preserve">Куксенкина Надежда Викторовна </t>
  </si>
  <si>
    <t xml:space="preserve">ул. Буденного                                             </t>
  </si>
  <si>
    <t>09.02.2018</t>
  </si>
  <si>
    <t xml:space="preserve">2-1438/2021    </t>
  </si>
  <si>
    <t>45398/25/19024 от 25.02.25</t>
  </si>
  <si>
    <t xml:space="preserve">Суриков Павел Александрович   </t>
  </si>
  <si>
    <t xml:space="preserve">Панина Лидия Максимовна    </t>
  </si>
  <si>
    <t>31.05.2017</t>
  </si>
  <si>
    <t xml:space="preserve">2-1434/2021    </t>
  </si>
  <si>
    <t xml:space="preserve">Косточкина Татьяна Валерьевна   </t>
  </si>
  <si>
    <t>23.05.2017</t>
  </si>
  <si>
    <t xml:space="preserve">2-1551/2021  </t>
  </si>
  <si>
    <t xml:space="preserve">Шалгинов Александр Николаевич     </t>
  </si>
  <si>
    <t>31.08.2017</t>
  </si>
  <si>
    <t xml:space="preserve">2-3622/2020     </t>
  </si>
  <si>
    <t xml:space="preserve">Цурбанов Виктор Николаевич          </t>
  </si>
  <si>
    <t>12.02.2018</t>
  </si>
  <si>
    <t xml:space="preserve">2-2719/2020      </t>
  </si>
  <si>
    <t xml:space="preserve">Щербаков Александр Иванович </t>
  </si>
  <si>
    <t xml:space="preserve">2-553/2021  </t>
  </si>
  <si>
    <t xml:space="preserve">Баласов Георгий Михайлович  </t>
  </si>
  <si>
    <t xml:space="preserve">д. Усть-Киндирла                                          </t>
  </si>
  <si>
    <t xml:space="preserve">2-2707/2021    </t>
  </si>
  <si>
    <t>44515/21/19024-ИП от 19.12.2021</t>
  </si>
  <si>
    <t xml:space="preserve">Сагатаев Сергей Прокопьевич </t>
  </si>
  <si>
    <t>2-1515/2021</t>
  </si>
  <si>
    <t>Макаренко Николай Васильевич</t>
  </si>
  <si>
    <t xml:space="preserve">с. Новотроицкое                                           </t>
  </si>
  <si>
    <t>2-1428/2021</t>
  </si>
  <si>
    <t xml:space="preserve">Попова Ольга Анатольевна    </t>
  </si>
  <si>
    <t>24.01.2018</t>
  </si>
  <si>
    <t xml:space="preserve">2-311/2021    </t>
  </si>
  <si>
    <t xml:space="preserve">Егорова Валентина Климентьевна  </t>
  </si>
  <si>
    <t xml:space="preserve">ул. Молодежная                                            </t>
  </si>
  <si>
    <t>20.03.2018</t>
  </si>
  <si>
    <t xml:space="preserve">2-1409/2021   </t>
  </si>
  <si>
    <t xml:space="preserve">Жедик Наталья Владимировна   </t>
  </si>
  <si>
    <t xml:space="preserve">ул. Садовая                                               </t>
  </si>
  <si>
    <t xml:space="preserve">2-1423/2021      </t>
  </si>
  <si>
    <t xml:space="preserve">Романова Ирина Владимировна   </t>
  </si>
  <si>
    <t>28.06.2017</t>
  </si>
  <si>
    <t>2-1148/2021</t>
  </si>
  <si>
    <t>19.04.2021</t>
  </si>
  <si>
    <t xml:space="preserve">Урванцева Людмила Валериевна </t>
  </si>
  <si>
    <t>11.11.2017</t>
  </si>
  <si>
    <t>2-1435/2021</t>
  </si>
  <si>
    <t xml:space="preserve">Гульняшкина Мария Сергеевна  </t>
  </si>
  <si>
    <t xml:space="preserve">ул. Коржукова                                             </t>
  </si>
  <si>
    <t xml:space="preserve">2-2699/2021   </t>
  </si>
  <si>
    <t xml:space="preserve">Осипов Анатолий Александрович  </t>
  </si>
  <si>
    <t xml:space="preserve">ул. Новая                                                 </t>
  </si>
  <si>
    <t>22.02.2018</t>
  </si>
  <si>
    <t xml:space="preserve">2-2950/2021       </t>
  </si>
  <si>
    <t xml:space="preserve">Кызычакова Венера Владимировна  </t>
  </si>
  <si>
    <t xml:space="preserve">с. Кирба                                                  </t>
  </si>
  <si>
    <t xml:space="preserve">ул. Мира                                                  </t>
  </si>
  <si>
    <t xml:space="preserve">2-2676/2021      </t>
  </si>
  <si>
    <t xml:space="preserve">Амзаракова Зинаида Егоровна </t>
  </si>
  <si>
    <t>31.03.2018</t>
  </si>
  <si>
    <t xml:space="preserve">2-2933/2021   </t>
  </si>
  <si>
    <t xml:space="preserve">Слепцова Лидия Борисовна    </t>
  </si>
  <si>
    <t xml:space="preserve">Максимова Екатерина Васильевна  </t>
  </si>
  <si>
    <t xml:space="preserve">2-167/2021    </t>
  </si>
  <si>
    <t xml:space="preserve">Тулуш Ирина Юрьевна   </t>
  </si>
  <si>
    <t>21.09.2017</t>
  </si>
  <si>
    <t xml:space="preserve">2-1091/2021   </t>
  </si>
  <si>
    <t xml:space="preserve">Партнов Александр Александрович   </t>
  </si>
  <si>
    <t>29.02.2016</t>
  </si>
  <si>
    <t xml:space="preserve">2-1725/2022                                                                                         </t>
  </si>
  <si>
    <t>08.06.2022</t>
  </si>
  <si>
    <t xml:space="preserve">Штепа Любовь Ильинична            </t>
  </si>
  <si>
    <t>26.02.2018</t>
  </si>
  <si>
    <t xml:space="preserve">2-1667/2021    </t>
  </si>
  <si>
    <t xml:space="preserve">Щиняковский Эдуард Владимирович  </t>
  </si>
  <si>
    <t xml:space="preserve">ул. Лесная                                                </t>
  </si>
  <si>
    <t>22.08.2017</t>
  </si>
  <si>
    <t xml:space="preserve">2-322/2021     </t>
  </si>
  <si>
    <t xml:space="preserve">Чернова Виктория Александровна   </t>
  </si>
  <si>
    <t>06.02.2018</t>
  </si>
  <si>
    <t xml:space="preserve">2-331/2021     </t>
  </si>
  <si>
    <t xml:space="preserve">Пилюгина Евгения Михайловна                             </t>
  </si>
  <si>
    <t xml:space="preserve">д. Дехановка                                              </t>
  </si>
  <si>
    <t xml:space="preserve">2-3480/2020    </t>
  </si>
  <si>
    <t xml:space="preserve">Черник Евгения Ивановна    </t>
  </si>
  <si>
    <t xml:space="preserve">ул. Мелиораторов                                          </t>
  </si>
  <si>
    <t>30.01.2018</t>
  </si>
  <si>
    <t xml:space="preserve">2-191/2021  </t>
  </si>
  <si>
    <t xml:space="preserve">Казак Кирилл Сергеевич    </t>
  </si>
  <si>
    <t xml:space="preserve">ул. Майская                                               </t>
  </si>
  <si>
    <t xml:space="preserve">Загорулько Сергей Владимирович   </t>
  </si>
  <si>
    <t xml:space="preserve">ул. Пролетарская                                          </t>
  </si>
  <si>
    <t>30.04.2017</t>
  </si>
  <si>
    <t xml:space="preserve">Калинина Анастасия Михайловна </t>
  </si>
  <si>
    <t>11.07.2017</t>
  </si>
  <si>
    <t xml:space="preserve">2-184/2021         </t>
  </si>
  <si>
    <t>Вахнина Ирина Ивановна</t>
  </si>
  <si>
    <t>12.01.2018</t>
  </si>
  <si>
    <t xml:space="preserve">2-1761/2021    </t>
  </si>
  <si>
    <t xml:space="preserve">Зиненко Евгения Юрьевна  </t>
  </si>
  <si>
    <t xml:space="preserve">2-1641/2021    </t>
  </si>
  <si>
    <t xml:space="preserve">Смирнова Светлана Александровна    </t>
  </si>
  <si>
    <t xml:space="preserve">ул. Строителей                                            </t>
  </si>
  <si>
    <t>23.09.2016</t>
  </si>
  <si>
    <t xml:space="preserve">2-573/2018   </t>
  </si>
  <si>
    <t>03.04.2018</t>
  </si>
  <si>
    <t xml:space="preserve">Зинченко Виталий Александрович  </t>
  </si>
  <si>
    <t xml:space="preserve">2-1431/2021   </t>
  </si>
  <si>
    <t>117811/25/19024-ИП от 09.06.2025</t>
  </si>
  <si>
    <t xml:space="preserve">Кизласова Галина Анатольевна   </t>
  </si>
  <si>
    <t xml:space="preserve">ул. Железнодорожная                                       </t>
  </si>
  <si>
    <t>30.09.2015</t>
  </si>
  <si>
    <t xml:space="preserve">2-134/2021     </t>
  </si>
  <si>
    <t xml:space="preserve">Ткаченко Марина Викторовна    </t>
  </si>
  <si>
    <t xml:space="preserve">ул. Бейская                                               </t>
  </si>
  <si>
    <t>24.08.2017</t>
  </si>
  <si>
    <t xml:space="preserve">2-1897/2020         </t>
  </si>
  <si>
    <t>29.06.2020</t>
  </si>
  <si>
    <t xml:space="preserve">Викторова Нина Генриховна   </t>
  </si>
  <si>
    <t xml:space="preserve">д. Калы                                                   </t>
  </si>
  <si>
    <t>10.01.2018</t>
  </si>
  <si>
    <t xml:space="preserve">2-195/2021        </t>
  </si>
  <si>
    <t>117826/25/19024-ИП от 09.06.2025</t>
  </si>
  <si>
    <t xml:space="preserve">Щепеткова Валентина Матвеевна   </t>
  </si>
  <si>
    <t>12.12.2017</t>
  </si>
  <si>
    <t xml:space="preserve">2-2683/2021        </t>
  </si>
  <si>
    <t xml:space="preserve">Курносенко Елена Александровна   </t>
  </si>
  <si>
    <t xml:space="preserve">2-2940/2021   </t>
  </si>
  <si>
    <t xml:space="preserve">Пахтина Наталья Сергеевна   </t>
  </si>
  <si>
    <t xml:space="preserve">ул. Заречная                                              </t>
  </si>
  <si>
    <t xml:space="preserve">2-1525/2021      </t>
  </si>
  <si>
    <t>Зауэр Владимир Александрович</t>
  </si>
  <si>
    <t xml:space="preserve">Ладыгин Николай Сергеевич   </t>
  </si>
  <si>
    <t>27.03.2018</t>
  </si>
  <si>
    <t xml:space="preserve">Зятькова Олеся Сергеевна </t>
  </si>
  <si>
    <t>17.12.2017</t>
  </si>
  <si>
    <t xml:space="preserve">2-147/2021    </t>
  </si>
  <si>
    <t xml:space="preserve">Ежов Анатолий Васильевич  </t>
  </si>
  <si>
    <t xml:space="preserve">ул. Ленина 2-я                                            </t>
  </si>
  <si>
    <t>28.03.2018</t>
  </si>
  <si>
    <t xml:space="preserve">2-256/2021        </t>
  </si>
  <si>
    <t xml:space="preserve">Люлякина Людмила Владимировна  </t>
  </si>
  <si>
    <t xml:space="preserve">ул. Фермерская                                            </t>
  </si>
  <si>
    <t xml:space="preserve">2-3450/2020    </t>
  </si>
  <si>
    <t>22.12.2020</t>
  </si>
  <si>
    <t xml:space="preserve">Семенов Александр Александрович    </t>
  </si>
  <si>
    <t xml:space="preserve">ус-ба. Заветная                                           </t>
  </si>
  <si>
    <t xml:space="preserve">2-146/2021        </t>
  </si>
  <si>
    <t xml:space="preserve">Чернухо Артур Петрович </t>
  </si>
  <si>
    <t>24.04.2017</t>
  </si>
  <si>
    <t xml:space="preserve">2-3436/2020     </t>
  </si>
  <si>
    <t xml:space="preserve">Гулеева Марина Александровна </t>
  </si>
  <si>
    <t>25.10.2017</t>
  </si>
  <si>
    <t xml:space="preserve">2-4-362/2021    </t>
  </si>
  <si>
    <t>04.03.2021</t>
  </si>
  <si>
    <t xml:space="preserve">Малофеев Андрей Михайлович  </t>
  </si>
  <si>
    <t xml:space="preserve">с. Сабинка                                                </t>
  </si>
  <si>
    <t>28.07.2015</t>
  </si>
  <si>
    <t xml:space="preserve">2-1404/2021         </t>
  </si>
  <si>
    <t xml:space="preserve">Протасова Инга Сергеевна  </t>
  </si>
  <si>
    <t xml:space="preserve">д. Новониколаевка                                         </t>
  </si>
  <si>
    <t xml:space="preserve">2-277/2018   </t>
  </si>
  <si>
    <t>20.02.2018</t>
  </si>
  <si>
    <t xml:space="preserve">Кузнецова Светлана Валерьевна   </t>
  </si>
  <si>
    <t xml:space="preserve">2-264/2022    </t>
  </si>
  <si>
    <t>31.01.2022</t>
  </si>
  <si>
    <t xml:space="preserve">Юркова Анжелика Владимировна </t>
  </si>
  <si>
    <t xml:space="preserve">Рязанцева Олеся Валериевна </t>
  </si>
  <si>
    <t xml:space="preserve">2-1695/2021   </t>
  </si>
  <si>
    <t>Бухтуев Андрей Леонидович</t>
  </si>
  <si>
    <t>03.07.2017</t>
  </si>
  <si>
    <t xml:space="preserve">2-2902/2021     </t>
  </si>
  <si>
    <t xml:space="preserve">Мярк Олеся Владимировна   </t>
  </si>
  <si>
    <t xml:space="preserve">2-1521/2021        </t>
  </si>
  <si>
    <t xml:space="preserve">Колычев Алексей Иванович </t>
  </si>
  <si>
    <t xml:space="preserve">ул. Первомайская                                          </t>
  </si>
  <si>
    <t>15.02.2018</t>
  </si>
  <si>
    <t xml:space="preserve">2-2927/2021       </t>
  </si>
  <si>
    <t>117006/25/19024-ИП от 06.06.2025</t>
  </si>
  <si>
    <t xml:space="preserve">Афонина Ольга Петровна </t>
  </si>
  <si>
    <t xml:space="preserve">2-3910/2021   </t>
  </si>
  <si>
    <t xml:space="preserve">Максимова Юлия Алексеевна  </t>
  </si>
  <si>
    <t xml:space="preserve">2-1233/2021            </t>
  </si>
  <si>
    <t xml:space="preserve">Жаткина Светлана Михайловна  </t>
  </si>
  <si>
    <t>11.01.2018</t>
  </si>
  <si>
    <t xml:space="preserve">2-3628/2020     </t>
  </si>
  <si>
    <t xml:space="preserve">Шалгинова Наталья Анатольевна    </t>
  </si>
  <si>
    <t xml:space="preserve">2-1760/2021      </t>
  </si>
  <si>
    <t xml:space="preserve">Соколов Николай Александрович   </t>
  </si>
  <si>
    <t>10.03.2018</t>
  </si>
  <si>
    <t xml:space="preserve">2-1579/2021         </t>
  </si>
  <si>
    <t>143596/25/19024-ИП от 17.07.2025</t>
  </si>
  <si>
    <t xml:space="preserve">Петряков Владимир Александрович  </t>
  </si>
  <si>
    <t xml:space="preserve">ул. Саянская                                              </t>
  </si>
  <si>
    <t>16.09.2017</t>
  </si>
  <si>
    <t xml:space="preserve">2-1460/2021   </t>
  </si>
  <si>
    <t xml:space="preserve">Филатова Людмила Геннадьевна   </t>
  </si>
  <si>
    <t>30.06.2016</t>
  </si>
  <si>
    <t xml:space="preserve">2-182/2021      </t>
  </si>
  <si>
    <t xml:space="preserve">Филиппов Сергей Николаевич  </t>
  </si>
  <si>
    <t xml:space="preserve">Плискевич Надежда Владимировна </t>
  </si>
  <si>
    <t>2-1153/2021</t>
  </si>
  <si>
    <t xml:space="preserve">Ревягина Елена Петровна </t>
  </si>
  <si>
    <t xml:space="preserve">ул. Степная                                               </t>
  </si>
  <si>
    <t xml:space="preserve">Недовизий Петр Васильевич  </t>
  </si>
  <si>
    <t xml:space="preserve">2-1336/2015   </t>
  </si>
  <si>
    <t>09.10.2015</t>
  </si>
  <si>
    <t>10574/16/19024-ИП</t>
  </si>
  <si>
    <t xml:space="preserve">Ворошилова Любовь Васильевна  </t>
  </si>
  <si>
    <t>01.03.2018</t>
  </si>
  <si>
    <t xml:space="preserve">2-148/2021 </t>
  </si>
  <si>
    <t>Мыглан Виктор Владимирович</t>
  </si>
  <si>
    <t xml:space="preserve">д. Красный Катамор                                        </t>
  </si>
  <si>
    <t>19.12.2017</t>
  </si>
  <si>
    <t xml:space="preserve">2-1745/2021          </t>
  </si>
  <si>
    <t>116507/25/19024-ИП от 05.06.2025</t>
  </si>
  <si>
    <t xml:space="preserve">Мельникова Дарья Владимировна   </t>
  </si>
  <si>
    <t xml:space="preserve">2-1543/2021     </t>
  </si>
  <si>
    <t>117011/25/19024-ИП от 06.06.2025</t>
  </si>
  <si>
    <t xml:space="preserve">Матвеева Александра Викторовна  </t>
  </si>
  <si>
    <t>2-1648/2021</t>
  </si>
  <si>
    <t>Игнатенко Татьяна Анатольевна</t>
  </si>
  <si>
    <t xml:space="preserve">ул. Чапаева                                               </t>
  </si>
  <si>
    <t xml:space="preserve">2-1536/2021   </t>
  </si>
  <si>
    <t xml:space="preserve">Гулевич Татьяна Валерьевна  </t>
  </si>
  <si>
    <t xml:space="preserve">2-1664/2021          </t>
  </si>
  <si>
    <t xml:space="preserve">Тумашев Александр Сергеевич </t>
  </si>
  <si>
    <t xml:space="preserve">Косматов Роман Александрович    </t>
  </si>
  <si>
    <t xml:space="preserve">ул. Целинная                                              </t>
  </si>
  <si>
    <t xml:space="preserve">2-1565/2021   </t>
  </si>
  <si>
    <t>117818/25/19024 от 09.06.25</t>
  </si>
  <si>
    <t xml:space="preserve">Карась Михаил Федорович </t>
  </si>
  <si>
    <t xml:space="preserve">2-152/2021      </t>
  </si>
  <si>
    <t xml:space="preserve">Санжакова Римма Семеновна     </t>
  </si>
  <si>
    <t xml:space="preserve">Лалетина Ольга Ивановна </t>
  </si>
  <si>
    <t>Иванова Галина Леонтьевна</t>
  </si>
  <si>
    <t xml:space="preserve">2-188/2021      </t>
  </si>
  <si>
    <t xml:space="preserve">Гагарин Павел Александрович </t>
  </si>
  <si>
    <t xml:space="preserve">2-3637/2020 </t>
  </si>
  <si>
    <t xml:space="preserve">Чочиева Наталья Викторовна    </t>
  </si>
  <si>
    <t xml:space="preserve">аал. Койбалы                                              </t>
  </si>
  <si>
    <t xml:space="preserve">2-569/2018   </t>
  </si>
  <si>
    <t xml:space="preserve">Холенко Геннадий Александрович </t>
  </si>
  <si>
    <t>21.12.2015</t>
  </si>
  <si>
    <t xml:space="preserve">2-185/2021  </t>
  </si>
  <si>
    <t>2303193740</t>
  </si>
  <si>
    <t xml:space="preserve">Голиков Юрий Владимирович </t>
  </si>
  <si>
    <t xml:space="preserve">2-1120/2021     </t>
  </si>
  <si>
    <t xml:space="preserve">Пестерев Петр Владимирович  </t>
  </si>
  <si>
    <t>16.03.2018</t>
  </si>
  <si>
    <t xml:space="preserve">2-159/2021   </t>
  </si>
  <si>
    <t xml:space="preserve">Кононова Галина Глебовна   </t>
  </si>
  <si>
    <t xml:space="preserve">2-3661/2020    </t>
  </si>
  <si>
    <t xml:space="preserve">Сычева Оксана Евгеньевна  </t>
  </si>
  <si>
    <t xml:space="preserve">2-1110/2021   </t>
  </si>
  <si>
    <t xml:space="preserve">Петраш Юлия Геннадьевна     </t>
  </si>
  <si>
    <t xml:space="preserve">2-1893/2020    </t>
  </si>
  <si>
    <t xml:space="preserve">Вуколова Наталья Борисовна </t>
  </si>
  <si>
    <t xml:space="preserve">2-1894/2020   </t>
  </si>
  <si>
    <t xml:space="preserve">Киреева Лариса Михайловна </t>
  </si>
  <si>
    <t xml:space="preserve">Ермалаева Елена Анатольевна </t>
  </si>
  <si>
    <t xml:space="preserve">с. Новоенисейка                                           </t>
  </si>
  <si>
    <t>09.12.2017</t>
  </si>
  <si>
    <t xml:space="preserve">2-1644/2021     </t>
  </si>
  <si>
    <t>Прудникова Людмила Владимировна</t>
  </si>
  <si>
    <t xml:space="preserve">2-1117/2021   </t>
  </si>
  <si>
    <t xml:space="preserve">Авилова Ольга Петровна   </t>
  </si>
  <si>
    <t xml:space="preserve">Созыкина Светлана Андреевна  </t>
  </si>
  <si>
    <t>2-1729/2021</t>
  </si>
  <si>
    <t xml:space="preserve">Шерешева Светлана Николаевна  </t>
  </si>
  <si>
    <t xml:space="preserve">2-1552/2021   </t>
  </si>
  <si>
    <t>Цыганков Олег Александрович</t>
  </si>
  <si>
    <t xml:space="preserve">2-1742/2021    </t>
  </si>
  <si>
    <t>116506/25/19024-ИП от 05.06.2025</t>
  </si>
  <si>
    <t xml:space="preserve">Горбунов Радион Степанович     </t>
  </si>
  <si>
    <t xml:space="preserve">2-174/2021    </t>
  </si>
  <si>
    <t xml:space="preserve">Бондаренко Светлана Николаевна </t>
  </si>
  <si>
    <t xml:space="preserve">ул. Лебедева                                              </t>
  </si>
  <si>
    <t>14.03.2018</t>
  </si>
  <si>
    <t xml:space="preserve">2-172/2021     </t>
  </si>
  <si>
    <t xml:space="preserve">Стариков Антон Валериевич </t>
  </si>
  <si>
    <t xml:space="preserve">2-1475/2021    </t>
  </si>
  <si>
    <t>2303201660</t>
  </si>
  <si>
    <t xml:space="preserve">Исакова Галина Ивановна    </t>
  </si>
  <si>
    <t>29.08.2017</t>
  </si>
  <si>
    <t xml:space="preserve">2-1598/2021   </t>
  </si>
  <si>
    <t>117814/25/19024 от 09.06.2025</t>
  </si>
  <si>
    <t xml:space="preserve">Чернов Анатолий Иванович </t>
  </si>
  <si>
    <t xml:space="preserve">2-1437/2021      </t>
  </si>
  <si>
    <t xml:space="preserve">Арефьева Елена Александровна </t>
  </si>
  <si>
    <t xml:space="preserve">ул. Комсомольская                                         </t>
  </si>
  <si>
    <t>31.07.2016</t>
  </si>
  <si>
    <t xml:space="preserve">Боков Сергей Леонидович     </t>
  </si>
  <si>
    <t xml:space="preserve">2-1179/2021    </t>
  </si>
  <si>
    <t>117816/25/19024-ИП от 09.06.2025</t>
  </si>
  <si>
    <t xml:space="preserve">Точилкина Елена Николаевна    </t>
  </si>
  <si>
    <t xml:space="preserve">2-1592/2021  </t>
  </si>
  <si>
    <t>Сафронов Николай Владимирович</t>
  </si>
  <si>
    <t xml:space="preserve">ул. Заводская                                             </t>
  </si>
  <si>
    <t>13.09.2017</t>
  </si>
  <si>
    <t xml:space="preserve">2-337/2021       </t>
  </si>
  <si>
    <t xml:space="preserve">Жесткова Виктория Сергеевна  </t>
  </si>
  <si>
    <t xml:space="preserve">1Е             </t>
  </si>
  <si>
    <t xml:space="preserve">Архипова Наталья Александровна  </t>
  </si>
  <si>
    <t xml:space="preserve">2-1161/2021 </t>
  </si>
  <si>
    <t xml:space="preserve">Локьяева Татьяна Борисовна </t>
  </si>
  <si>
    <t xml:space="preserve">2-324/2021     </t>
  </si>
  <si>
    <t xml:space="preserve">Тарасова Оксана Петровна  </t>
  </si>
  <si>
    <t>12.10.2016</t>
  </si>
  <si>
    <t xml:space="preserve">2-283/2021     </t>
  </si>
  <si>
    <t xml:space="preserve">Тестова Мария Григорьевна    </t>
  </si>
  <si>
    <t xml:space="preserve">ул. Полевая                                               </t>
  </si>
  <si>
    <t xml:space="preserve">Почекутов Сергей Викторович   </t>
  </si>
  <si>
    <t>17.03.2018</t>
  </si>
  <si>
    <t xml:space="preserve">2-1896/2020    </t>
  </si>
  <si>
    <t xml:space="preserve">Ильин Алексей Сергеевич  </t>
  </si>
  <si>
    <t xml:space="preserve">2-1900/2020     </t>
  </si>
  <si>
    <t>29.05.2020</t>
  </si>
  <si>
    <t xml:space="preserve">Дорошенко Виктор Юрьевич     </t>
  </si>
  <si>
    <t>04.02.2017</t>
  </si>
  <si>
    <t xml:space="preserve">2-325/2021  </t>
  </si>
  <si>
    <t xml:space="preserve">Федорова Наталья Васильевна  </t>
  </si>
  <si>
    <t>10.12.2017</t>
  </si>
  <si>
    <t xml:space="preserve">2-1216/2021  </t>
  </si>
  <si>
    <t xml:space="preserve">Райкова Наталья Викторовна      </t>
  </si>
  <si>
    <t xml:space="preserve">2-1191/2021      </t>
  </si>
  <si>
    <t xml:space="preserve">Беляева Светлана Сергеевна  </t>
  </si>
  <si>
    <t xml:space="preserve">2-2009/2020        </t>
  </si>
  <si>
    <t>06.07.2020</t>
  </si>
  <si>
    <t xml:space="preserve">Шавлова Мария Валерьевна  </t>
  </si>
  <si>
    <t>07.07.2017</t>
  </si>
  <si>
    <t xml:space="preserve">2-909/2018      </t>
  </si>
  <si>
    <t>08.05.2018</t>
  </si>
  <si>
    <t>Ишуткин Вячеслав Геннадьевич</t>
  </si>
  <si>
    <t xml:space="preserve">Гилязова Евгения Павловна   </t>
  </si>
  <si>
    <t>26.01.2018</t>
  </si>
  <si>
    <t xml:space="preserve">2-2911/2021    </t>
  </si>
  <si>
    <t xml:space="preserve">Якоби Валентина Михайловна   </t>
  </si>
  <si>
    <t xml:space="preserve">2-1047/2021     </t>
  </si>
  <si>
    <t>11.05.2021</t>
  </si>
  <si>
    <t xml:space="preserve">Харламов Владимир Викторович  </t>
  </si>
  <si>
    <t xml:space="preserve">2-149/2021  </t>
  </si>
  <si>
    <t xml:space="preserve">Рузавина Ирина Николаевна  </t>
  </si>
  <si>
    <t xml:space="preserve">2-914/2018      </t>
  </si>
  <si>
    <t xml:space="preserve">Якоби Нина Викторовна  </t>
  </si>
  <si>
    <t>2-1597/2021</t>
  </si>
  <si>
    <t xml:space="preserve">Рокотянская Татьяна Владимировна </t>
  </si>
  <si>
    <t xml:space="preserve">2-2011/2020      </t>
  </si>
  <si>
    <t xml:space="preserve">Колесникова Марина Владимировна  </t>
  </si>
  <si>
    <t>01.12.2017</t>
  </si>
  <si>
    <t xml:space="preserve">2-2010/2020           </t>
  </si>
  <si>
    <t xml:space="preserve">Исмайлов Курбан Годжалы Оглы </t>
  </si>
  <si>
    <t xml:space="preserve">д. Дмитриевка                                             </t>
  </si>
  <si>
    <t>20.11.2017</t>
  </si>
  <si>
    <t xml:space="preserve">2-1410/2021    </t>
  </si>
  <si>
    <t xml:space="preserve">Яиченко Татьяна Андреевна   </t>
  </si>
  <si>
    <t xml:space="preserve">ул. Береговая                                             </t>
  </si>
  <si>
    <t xml:space="preserve">2-2012/2020          </t>
  </si>
  <si>
    <t xml:space="preserve">Тесля Владимир Владимирович    </t>
  </si>
  <si>
    <t xml:space="preserve">2-1898/2020   </t>
  </si>
  <si>
    <t xml:space="preserve">Будников Сергей Николаевич  </t>
  </si>
  <si>
    <t xml:space="preserve">2-1255/2021        </t>
  </si>
  <si>
    <t xml:space="preserve">Первухин Владимир Александрович         </t>
  </si>
  <si>
    <t>27.02.2018</t>
  </si>
  <si>
    <t xml:space="preserve">2-283/2022     </t>
  </si>
  <si>
    <t xml:space="preserve">Портнова Елена Яковлевна    </t>
  </si>
  <si>
    <t xml:space="preserve">Байкалова Анна Степановна       </t>
  </si>
  <si>
    <t>20.12.2017</t>
  </si>
  <si>
    <t xml:space="preserve">2-315/2021         </t>
  </si>
  <si>
    <t xml:space="preserve">Калинин Виталий Михайлович    </t>
  </si>
  <si>
    <t xml:space="preserve">2-1613/2021 </t>
  </si>
  <si>
    <t xml:space="preserve">Убоженко Андрей Михайлович  </t>
  </si>
  <si>
    <t xml:space="preserve">ул. Набережная                                            </t>
  </si>
  <si>
    <t xml:space="preserve">2-571/2018   </t>
  </si>
  <si>
    <t xml:space="preserve">Кунц Александр Томасович  </t>
  </si>
  <si>
    <t xml:space="preserve">ул. Красноармейская                                       </t>
  </si>
  <si>
    <t xml:space="preserve">2-2912/2021      </t>
  </si>
  <si>
    <t xml:space="preserve">Горелова Елена Михайловна   </t>
  </si>
  <si>
    <t xml:space="preserve">ул. Красных Партизан                                      </t>
  </si>
  <si>
    <t xml:space="preserve">2-338/2021 </t>
  </si>
  <si>
    <t xml:space="preserve">Такоракова Надежда Степановна </t>
  </si>
  <si>
    <t xml:space="preserve">2-139/2021     </t>
  </si>
  <si>
    <t xml:space="preserve">Малыхин Александр Сергеевич  </t>
  </si>
  <si>
    <t xml:space="preserve">ул. Советская                                             </t>
  </si>
  <si>
    <t xml:space="preserve">2-1756/2021    </t>
  </si>
  <si>
    <t xml:space="preserve">Терскова Ирина Владимировна  </t>
  </si>
  <si>
    <t xml:space="preserve">ул. Парижской Коммуны                                     </t>
  </si>
  <si>
    <t>Сагалакова Айя Тарасовна</t>
  </si>
  <si>
    <t>30.11.2015</t>
  </si>
  <si>
    <t xml:space="preserve">2-1254/2021     </t>
  </si>
  <si>
    <t>10482/25/19024-ИП от 27.01.2025</t>
  </si>
  <si>
    <t xml:space="preserve">Котова Екатерина Анатольевна      </t>
  </si>
  <si>
    <t xml:space="preserve">2-169/2018  </t>
  </si>
  <si>
    <t xml:space="preserve">Базеева Ирина Юрьевна       </t>
  </si>
  <si>
    <t>07.12.2015</t>
  </si>
  <si>
    <t xml:space="preserve">2-2714/2020       </t>
  </si>
  <si>
    <t xml:space="preserve">Сагалакова Валентина Петровна         </t>
  </si>
  <si>
    <t>2-1637/2021</t>
  </si>
  <si>
    <t xml:space="preserve">Азаракова Надежда Владимировна </t>
  </si>
  <si>
    <t>18.07.2017</t>
  </si>
  <si>
    <t xml:space="preserve">2-299/2021 </t>
  </si>
  <si>
    <t xml:space="preserve">Чебодаев Сергей Егорович      </t>
  </si>
  <si>
    <t xml:space="preserve">с. Большой Монок                                          </t>
  </si>
  <si>
    <t xml:space="preserve">2-1398/2021     </t>
  </si>
  <si>
    <t xml:space="preserve">Емельянова Ольга Степановна   </t>
  </si>
  <si>
    <t xml:space="preserve">2-4617/2021     </t>
  </si>
  <si>
    <t xml:space="preserve">Пузаков Вячеслав Валерьевич </t>
  </si>
  <si>
    <t>2-4619/2021</t>
  </si>
  <si>
    <t xml:space="preserve">Топоев Владимир Гаврилович  </t>
  </si>
  <si>
    <t xml:space="preserve">12А            </t>
  </si>
  <si>
    <t>2303281510</t>
  </si>
  <si>
    <t xml:space="preserve">Сагатаева Анжелика Картиновна </t>
  </si>
  <si>
    <t xml:space="preserve">Табурчинова Татьяна Павловна  </t>
  </si>
  <si>
    <t>16.01.2018</t>
  </si>
  <si>
    <t xml:space="preserve">2-4636/2021   </t>
  </si>
  <si>
    <t>2303281710</t>
  </si>
  <si>
    <t xml:space="preserve">Чебодаева Наталья Юрьевна    </t>
  </si>
  <si>
    <t xml:space="preserve">2-1071/2021    </t>
  </si>
  <si>
    <t xml:space="preserve">106037/24/19024-ИП </t>
  </si>
  <si>
    <t xml:space="preserve">Челтыгмашев Вячеслав Семенович  </t>
  </si>
  <si>
    <t xml:space="preserve">Челтыгмашев Андрей Петрович                             </t>
  </si>
  <si>
    <t xml:space="preserve">2-2715/2020     </t>
  </si>
  <si>
    <t xml:space="preserve">Чебодаев Александр Семенович </t>
  </si>
  <si>
    <t xml:space="preserve">аал. Маткечик                                             </t>
  </si>
  <si>
    <t xml:space="preserve">2-407/2021   </t>
  </si>
  <si>
    <t xml:space="preserve">Сагалаков Виктор Леонтьевич  </t>
  </si>
  <si>
    <t xml:space="preserve">2-1686/2021    </t>
  </si>
  <si>
    <t xml:space="preserve">Конусов Юрий Николаевич    </t>
  </si>
  <si>
    <t>11.08.2017</t>
  </si>
  <si>
    <t xml:space="preserve">2-2938/2021     </t>
  </si>
  <si>
    <t xml:space="preserve">Тюкпиеков Виталий Николаевич    </t>
  </si>
  <si>
    <t xml:space="preserve">аал. Красный Ключ                                         </t>
  </si>
  <si>
    <t xml:space="preserve">ул. Тюкпиекова                                            </t>
  </si>
  <si>
    <t>24.11.2017</t>
  </si>
  <si>
    <t xml:space="preserve">2-1510/2021   </t>
  </si>
  <si>
    <t>118855/24/19024-ИП от 02.08.2024</t>
  </si>
  <si>
    <t>Сагалаков Петр Васильевич</t>
  </si>
  <si>
    <t xml:space="preserve">ул. Трудовая                                              </t>
  </si>
  <si>
    <t xml:space="preserve">Кочелаков Александр Антонович  </t>
  </si>
  <si>
    <t xml:space="preserve">2-1407/2021       </t>
  </si>
  <si>
    <t xml:space="preserve">Сагалаков Дмитрий Семенович  </t>
  </si>
  <si>
    <t xml:space="preserve">2-270/2021      </t>
  </si>
  <si>
    <t xml:space="preserve">Захарова Валентина Леонтьевна  </t>
  </si>
  <si>
    <t xml:space="preserve">д. Богдановка                                             </t>
  </si>
  <si>
    <t xml:space="preserve">ул. Центральная                                           </t>
  </si>
  <si>
    <t xml:space="preserve">2-3466/2020      </t>
  </si>
  <si>
    <t>Кайдочакова Елена Романовна</t>
  </si>
  <si>
    <t xml:space="preserve">аал. Верх-Киндирла                                        </t>
  </si>
  <si>
    <t xml:space="preserve">ул. Речная                                                </t>
  </si>
  <si>
    <t xml:space="preserve">2-1116/2021             </t>
  </si>
  <si>
    <t xml:space="preserve">Тормозакова Светлана Олоховна        </t>
  </si>
  <si>
    <t xml:space="preserve">ул. Луговая                                               </t>
  </si>
  <si>
    <t xml:space="preserve">5А             </t>
  </si>
  <si>
    <t xml:space="preserve">Кайлачаков Дмитрий Геннадьевич </t>
  </si>
  <si>
    <t xml:space="preserve">2-1060/2021       </t>
  </si>
  <si>
    <t>2303310980</t>
  </si>
  <si>
    <t xml:space="preserve">Чебодаева Ольга Кузнецовна      </t>
  </si>
  <si>
    <t>2-3452/2020</t>
  </si>
  <si>
    <t xml:space="preserve">Арчимаева Хызапин Демидовна  </t>
  </si>
  <si>
    <t xml:space="preserve">2-3453/2020        </t>
  </si>
  <si>
    <t xml:space="preserve">Тюльберова Светлана Анатольевна    </t>
  </si>
  <si>
    <t xml:space="preserve">Зуева Евгения Александровна   </t>
  </si>
  <si>
    <t xml:space="preserve">2-172/2018      </t>
  </si>
  <si>
    <t xml:space="preserve">Кобрякова Татьяна Петровна   </t>
  </si>
  <si>
    <t xml:space="preserve">с. Куйбышево                                              </t>
  </si>
  <si>
    <t xml:space="preserve">2-2701/2021     </t>
  </si>
  <si>
    <t>17.10.2017</t>
  </si>
  <si>
    <t xml:space="preserve">Кандыкова Светлана Михайловна    </t>
  </si>
  <si>
    <t xml:space="preserve">2-2701/2021    </t>
  </si>
  <si>
    <t>149134/24/19024-ИП от 27.09.24</t>
  </si>
  <si>
    <t>Тютюгешева Татьяна Николаевна</t>
  </si>
  <si>
    <t>06.09.2017</t>
  </si>
  <si>
    <t>2-2901/2021</t>
  </si>
  <si>
    <t xml:space="preserve">Кургундаева Валентина Васильевна </t>
  </si>
  <si>
    <t xml:space="preserve">2-1392/2021   </t>
  </si>
  <si>
    <t xml:space="preserve">Аный-Бегзи Онермаа Байыровна  </t>
  </si>
  <si>
    <t xml:space="preserve">2-3474/2020    </t>
  </si>
  <si>
    <t xml:space="preserve">Бургундосов Владимир Николаевич  </t>
  </si>
  <si>
    <t xml:space="preserve">2-343/2021       </t>
  </si>
  <si>
    <t xml:space="preserve">Оспанова Нина Климентьевна </t>
  </si>
  <si>
    <t>2-1199/2021</t>
  </si>
  <si>
    <t xml:space="preserve">Дамбраускас Виктор Романович      </t>
  </si>
  <si>
    <t xml:space="preserve">2-165/2021       </t>
  </si>
  <si>
    <t xml:space="preserve">Кыстоякова Маргарита Васильевна   </t>
  </si>
  <si>
    <t xml:space="preserve">2-413/2021   </t>
  </si>
  <si>
    <t xml:space="preserve">Иптышева Екатерина Сергеевна  </t>
  </si>
  <si>
    <t xml:space="preserve">Галина Жанна Игнатьевна      </t>
  </si>
  <si>
    <t>10.02.2018</t>
  </si>
  <si>
    <t xml:space="preserve">2-2701/2020      </t>
  </si>
  <si>
    <t>Костоякова Любовь Петровна</t>
  </si>
  <si>
    <t>24.12.2015</t>
  </si>
  <si>
    <t>Сагалаков Иван Петрович</t>
  </si>
  <si>
    <t xml:space="preserve">ул. 40 лет Октября                                        </t>
  </si>
  <si>
    <t xml:space="preserve">Кургундаев Василий Агафонович </t>
  </si>
  <si>
    <t>09.01.2018</t>
  </si>
  <si>
    <t xml:space="preserve">2-2686/2021       </t>
  </si>
  <si>
    <t xml:space="preserve">Толмачева Татьяна Васильевна   </t>
  </si>
  <si>
    <t xml:space="preserve">ул. Элеваторная                                           </t>
  </si>
  <si>
    <t xml:space="preserve">2-4593/2021    </t>
  </si>
  <si>
    <t>139880/25/19024-ИП от 10.07.2025</t>
  </si>
  <si>
    <t>Кулянин Виктор Вячеславович</t>
  </si>
  <si>
    <t xml:space="preserve">2-291/2021    </t>
  </si>
  <si>
    <t xml:space="preserve">Кожевникова Ульяна Михайловна   </t>
  </si>
  <si>
    <t xml:space="preserve">у. Чаптыково                                              </t>
  </si>
  <si>
    <t xml:space="preserve">ул. Механизаторов                                         </t>
  </si>
  <si>
    <t xml:space="preserve">2-1469/2021      </t>
  </si>
  <si>
    <t>37968/25/19024-ИП от 20.02.2025</t>
  </si>
  <si>
    <t xml:space="preserve">Сагаякова Наталья Александровна  </t>
  </si>
  <si>
    <t xml:space="preserve">2-1593/2021   </t>
  </si>
  <si>
    <t xml:space="preserve">Чеменева Фаина Геннадьевна  </t>
  </si>
  <si>
    <t>08.11.2017</t>
  </si>
  <si>
    <t xml:space="preserve">2-1661/2021     </t>
  </si>
  <si>
    <t xml:space="preserve">Покояков Петр Сергеевич </t>
  </si>
  <si>
    <t xml:space="preserve">2-192/2021        </t>
  </si>
  <si>
    <t xml:space="preserve">Катанова Анастасия Анатольевна  </t>
  </si>
  <si>
    <t xml:space="preserve">Шултрекова Анастасия Николаевна   </t>
  </si>
  <si>
    <t xml:space="preserve">аал. Шалгинов                                             </t>
  </si>
  <si>
    <t xml:space="preserve">ул. Шоссейная                                             </t>
  </si>
  <si>
    <t>20.02.2017</t>
  </si>
  <si>
    <t xml:space="preserve">Косилов Виктор Александрович   </t>
  </si>
  <si>
    <t xml:space="preserve">2-1657/2021    </t>
  </si>
  <si>
    <t xml:space="preserve">Кочелакова Юлия Васильевна        </t>
  </si>
  <si>
    <t>Видершпан Александр Михайлович</t>
  </si>
  <si>
    <t>2-231/2021</t>
  </si>
  <si>
    <t xml:space="preserve">Карчигашева Валентина Апчинаевна  </t>
  </si>
  <si>
    <t xml:space="preserve">2-304/2022      </t>
  </si>
  <si>
    <t xml:space="preserve">Павлушова Марианна Валериевна </t>
  </si>
  <si>
    <t xml:space="preserve">Малтыгашев Игорь Иванович   </t>
  </si>
  <si>
    <t>13.12.2016</t>
  </si>
  <si>
    <t xml:space="preserve">2-251/2022        </t>
  </si>
  <si>
    <t xml:space="preserve">Нербышева Вера Апполоновна  </t>
  </si>
  <si>
    <t xml:space="preserve">д. Уты                                                    </t>
  </si>
  <si>
    <t>31.07.2017</t>
  </si>
  <si>
    <t xml:space="preserve">2-1247/2021      </t>
  </si>
  <si>
    <t>113534/24/19024-ИП от 17.07.2024</t>
  </si>
  <si>
    <t xml:space="preserve">Рыгина Татьяна Викторовна  </t>
  </si>
  <si>
    <t xml:space="preserve">2-1249/2021    </t>
  </si>
  <si>
    <t xml:space="preserve">Цыбульская Валентина Васильевна     </t>
  </si>
  <si>
    <t xml:space="preserve">2-2717/2020       </t>
  </si>
  <si>
    <t xml:space="preserve">Порядин Сергей Викторович     </t>
  </si>
  <si>
    <t xml:space="preserve">2-2929/2021 </t>
  </si>
  <si>
    <t xml:space="preserve">Балмаева Наталья Геннадьевна    </t>
  </si>
  <si>
    <t xml:space="preserve">2-293/2018    </t>
  </si>
  <si>
    <t>117819/25/19024-ИП от 09.06.2025</t>
  </si>
  <si>
    <t xml:space="preserve">Пузаков Михаил Семенович  </t>
  </si>
  <si>
    <t>12.09.2017</t>
  </si>
  <si>
    <t xml:space="preserve">2-2669/2021      </t>
  </si>
  <si>
    <t xml:space="preserve">Чаптыкова Наталья Владимировна </t>
  </si>
  <si>
    <t xml:space="preserve">Чаптыков Михаил Павлович   </t>
  </si>
  <si>
    <t xml:space="preserve">2-2721/2020    </t>
  </si>
  <si>
    <t xml:space="preserve">Брагин Владимир Александрович        </t>
  </si>
  <si>
    <t xml:space="preserve">2-2952/2022    </t>
  </si>
  <si>
    <t xml:space="preserve">Кайнакова Наталья Витальевна  </t>
  </si>
  <si>
    <t xml:space="preserve">2-2959/2021   </t>
  </si>
  <si>
    <t>Бобков Василий Григорьевич</t>
  </si>
  <si>
    <t>24.10.2017</t>
  </si>
  <si>
    <t xml:space="preserve">2-1736/2021    </t>
  </si>
  <si>
    <t xml:space="preserve">Краснокуцкая Галина Адамосовна </t>
  </si>
  <si>
    <t xml:space="preserve">2-919/2018         </t>
  </si>
  <si>
    <t xml:space="preserve">Лютиков Максим Геннадьевич   </t>
  </si>
  <si>
    <t xml:space="preserve">2-340/2021      </t>
  </si>
  <si>
    <t xml:space="preserve">Пеленева Наталья Михайловна   </t>
  </si>
  <si>
    <t xml:space="preserve">ул. Площадь Советов                                       </t>
  </si>
  <si>
    <t xml:space="preserve">2-1382/2021   </t>
  </si>
  <si>
    <t>13.05.2021</t>
  </si>
  <si>
    <t xml:space="preserve"> 68278/25/19024-ИП от 21.03.2025</t>
  </si>
  <si>
    <t xml:space="preserve">Овчинникова Наталья Геннадьевна    </t>
  </si>
  <si>
    <t>20.04.2017</t>
  </si>
  <si>
    <t xml:space="preserve">2-2973|2022      </t>
  </si>
  <si>
    <t xml:space="preserve">Краснокуцкий Виктор Николаевич    </t>
  </si>
  <si>
    <t>28.12.2017</t>
  </si>
  <si>
    <t xml:space="preserve">2-181/2021      </t>
  </si>
  <si>
    <t xml:space="preserve">Ряснянский Валерий Иванович </t>
  </si>
  <si>
    <t xml:space="preserve">ул. Картавцева                                            </t>
  </si>
  <si>
    <t xml:space="preserve">2-293/2021 </t>
  </si>
  <si>
    <t xml:space="preserve">Крамаренко Виктор Сергеевич  </t>
  </si>
  <si>
    <t>2303378720</t>
  </si>
  <si>
    <t xml:space="preserve">Горева Вера Ивановна   </t>
  </si>
  <si>
    <t xml:space="preserve">пер. Саянский                                             </t>
  </si>
  <si>
    <t xml:space="preserve">2-2957/2022     </t>
  </si>
  <si>
    <t>30.07.2022</t>
  </si>
  <si>
    <t xml:space="preserve">Полева Валентина Васильевна   </t>
  </si>
  <si>
    <t xml:space="preserve">Каптурин Владимир Анатольевич  </t>
  </si>
  <si>
    <t xml:space="preserve">2-3444/2020      </t>
  </si>
  <si>
    <t xml:space="preserve">Стволкова Марьяна Федоровна </t>
  </si>
  <si>
    <t xml:space="preserve">2-313/2021       </t>
  </si>
  <si>
    <t xml:space="preserve">Гетманенко Евгения Александровна    </t>
  </si>
  <si>
    <t xml:space="preserve">пер. Коммунальный                                         </t>
  </si>
  <si>
    <t>в процессе</t>
  </si>
  <si>
    <t xml:space="preserve">Горнасталева Марина Владимировна  </t>
  </si>
  <si>
    <t>04.01.2018</t>
  </si>
  <si>
    <t xml:space="preserve">2-1697/2021    </t>
  </si>
  <si>
    <t>313309/23/19024-ИП от 18.04.2023</t>
  </si>
  <si>
    <t xml:space="preserve">Меженьков Геннадий Михайлович    </t>
  </si>
  <si>
    <t xml:space="preserve">Кондратенко Людмила Николаевна </t>
  </si>
  <si>
    <t xml:space="preserve">2-3413/2020   </t>
  </si>
  <si>
    <t xml:space="preserve">Евдокимова Татьяна Владимировна </t>
  </si>
  <si>
    <t xml:space="preserve">ул. Чайкиной                                              </t>
  </si>
  <si>
    <t xml:space="preserve">2-1105/2021      </t>
  </si>
  <si>
    <t xml:space="preserve">Петров Петр Михайлович     </t>
  </si>
  <si>
    <t xml:space="preserve">2-1253/2021  </t>
  </si>
  <si>
    <t xml:space="preserve">Чебодаев Владимир Архипович   </t>
  </si>
  <si>
    <t>2-570/2018</t>
  </si>
  <si>
    <t>2303382260</t>
  </si>
  <si>
    <t xml:space="preserve">Емашева Натилия Николаевна   </t>
  </si>
  <si>
    <t xml:space="preserve">Скоклюк Елена Сергеевна  </t>
  </si>
  <si>
    <t xml:space="preserve">2-4517/2021  </t>
  </si>
  <si>
    <t>143599/25/19024-ИП от 17.07.2025</t>
  </si>
  <si>
    <t xml:space="preserve">Рогозина Сария Мияссаровна  </t>
  </si>
  <si>
    <t xml:space="preserve">Филиппова Валентина Николаевна    </t>
  </si>
  <si>
    <t xml:space="preserve">Екимашев Дмитрий Владимирович </t>
  </si>
  <si>
    <t>05.02.2018</t>
  </si>
  <si>
    <t xml:space="preserve">2-1892/2020      </t>
  </si>
  <si>
    <t xml:space="preserve">Грудинина Марина Юрьевна   </t>
  </si>
  <si>
    <t xml:space="preserve">2-1442/2021     </t>
  </si>
  <si>
    <t xml:space="preserve">Кудрявцев Эрик Кузьмич  </t>
  </si>
  <si>
    <t>19.04.2017</t>
  </si>
  <si>
    <t xml:space="preserve">2-4568/2021      </t>
  </si>
  <si>
    <t>123446/24/19024-ип от 17.08.24</t>
  </si>
  <si>
    <t xml:space="preserve">Бибов Владимир Семенович   </t>
  </si>
  <si>
    <t xml:space="preserve">2-2922/2021  </t>
  </si>
  <si>
    <t xml:space="preserve">Чаптыкова Светлана Петровна   </t>
  </si>
  <si>
    <t xml:space="preserve">Сунчугашева Рита Васильевна    </t>
  </si>
  <si>
    <t xml:space="preserve">2-257/2021  </t>
  </si>
  <si>
    <t xml:space="preserve">Дворяк (Мягких) Татьяна Александровна   </t>
  </si>
  <si>
    <t>и</t>
  </si>
  <si>
    <t>суммы исключены из лота в связи с оплатой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</si>
  <si>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</si>
  <si>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</si>
  <si>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</si>
  <si>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</si>
  <si>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</si>
  <si>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</si>
  <si>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</si>
  <si>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</si>
  <si>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</si>
  <si>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</si>
  <si>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</si>
  <si>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</si>
  <si>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</si>
  <si>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</si>
  <si>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</si>
  <si>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</si>
  <si>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</si>
  <si>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</si>
  <si>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</si>
  <si>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</si>
  <si>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</si>
  <si>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</si>
  <si>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</si>
  <si>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</si>
  <si>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</si>
  <si>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</si>
  <si>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</si>
  <si>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</si>
  <si>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</si>
  <si>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</si>
  <si>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</si>
  <si>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</si>
  <si>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</si>
  <si>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</si>
  <si>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</si>
  <si>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</si>
  <si>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</si>
  <si>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</si>
  <si>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</si>
  <si>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</si>
  <si>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</si>
  <si>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</si>
  <si>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</si>
  <si>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</si>
  <si>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</si>
  <si>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</si>
  <si>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</si>
  <si>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</si>
  <si>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</si>
  <si>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</si>
  <si>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</si>
  <si>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</si>
  <si>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</si>
  <si>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</si>
  <si>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</si>
  <si>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</si>
  <si>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</si>
  <si>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</si>
  <si>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</si>
  <si>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</si>
  <si>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</si>
  <si>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</si>
  <si>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</si>
  <si>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</si>
  <si>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</si>
  <si>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</si>
  <si>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</si>
  <si>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</si>
  <si>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</si>
  <si>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</si>
  <si>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</si>
  <si>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</si>
  <si>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</si>
  <si>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</si>
  <si>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</si>
  <si>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</si>
  <si>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</si>
  <si>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</si>
  <si>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</si>
  <si>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</si>
  <si>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</si>
  <si>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</si>
  <si>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</si>
  <si>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</si>
  <si>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</si>
  <si>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</si>
  <si>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</si>
  <si>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</si>
  <si>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</si>
  <si>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</si>
  <si>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</si>
  <si>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</si>
  <si>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</si>
  <si>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</si>
  <si>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</si>
  <si>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</si>
  <si>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</si>
  <si>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</si>
  <si>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</si>
  <si>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</si>
  <si>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</si>
  <si>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</si>
  <si>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</si>
  <si>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</si>
  <si>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</si>
  <si>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</si>
  <si>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</si>
  <si>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</si>
  <si>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</si>
  <si>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</si>
  <si>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</si>
  <si>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</si>
  <si>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</si>
  <si>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</si>
  <si>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</si>
  <si>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</si>
  <si>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</si>
  <si>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</si>
  <si>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</si>
  <si>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</si>
  <si>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</si>
  <si>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</si>
  <si>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</si>
  <si>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</si>
  <si>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</si>
  <si>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</si>
  <si>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</si>
  <si>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</si>
  <si>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</si>
  <si>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</si>
  <si>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</si>
  <si>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</si>
  <si>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</si>
  <si>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</si>
  <si>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</si>
  <si>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</si>
  <si>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</si>
  <si>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</si>
  <si>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</si>
  <si>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</si>
  <si>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</si>
  <si>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</si>
  <si>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</si>
  <si>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</si>
  <si>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</si>
  <si>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</si>
  <si>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</si>
  <si>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</si>
  <si>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</si>
  <si>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</si>
  <si>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</si>
  <si>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</si>
  <si>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</si>
  <si>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</si>
  <si>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</si>
  <si>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</si>
  <si>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</si>
  <si>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</si>
  <si>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</si>
  <si>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</si>
  <si>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</si>
  <si>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</si>
  <si>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</si>
  <si>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</si>
  <si>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</si>
  <si>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</si>
  <si>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</si>
  <si>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</si>
  <si>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</si>
  <si>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</si>
  <si>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</si>
  <si>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</si>
  <si>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</si>
  <si>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</si>
  <si>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</si>
  <si>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</si>
  <si>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</si>
  <si>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</si>
  <si>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</si>
  <si>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</si>
  <si>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</si>
  <si>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</si>
  <si>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</si>
  <si>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</si>
  <si>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</si>
  <si>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</si>
  <si>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</si>
  <si>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</si>
  <si>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</si>
  <si>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</si>
  <si>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</si>
  <si>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</si>
  <si>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</si>
  <si>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</si>
  <si>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</si>
  <si>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</si>
  <si>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</si>
  <si>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</si>
  <si>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</si>
  <si>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</si>
  <si>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</si>
  <si>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</si>
  <si>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</si>
  <si>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</si>
  <si>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</si>
  <si>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</si>
  <si>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</si>
  <si>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</si>
  <si>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</si>
  <si>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</si>
  <si>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</si>
  <si>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</si>
  <si>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</si>
  <si>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</si>
  <si>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</si>
  <si>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</si>
  <si>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</si>
  <si>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</si>
  <si>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</si>
  <si>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</si>
  <si>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</si>
  <si>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</si>
  <si>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</si>
  <si>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</si>
  <si>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</si>
  <si>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</si>
  <si>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</si>
  <si>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</si>
  <si>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</si>
  <si>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</si>
  <si>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</si>
  <si>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</si>
  <si>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</si>
  <si>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</si>
  <si>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</si>
  <si>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</si>
  <si>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</si>
  <si>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</si>
  <si>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</si>
  <si>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</si>
  <si>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</si>
  <si>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</si>
  <si>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</si>
  <si>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</si>
  <si>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</si>
  <si>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</si>
  <si>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</si>
  <si>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</si>
  <si>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</si>
  <si>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</si>
  <si>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</si>
  <si>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</si>
  <si>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</si>
  <si>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</si>
  <si>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</si>
  <si>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</si>
  <si>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</si>
  <si>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</si>
  <si>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</si>
  <si>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</si>
  <si>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</si>
  <si>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</si>
  <si>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</si>
  <si>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</si>
  <si>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</si>
  <si>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</si>
  <si>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</si>
  <si>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</si>
  <si>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</si>
  <si>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</si>
  <si>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</si>
  <si>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</si>
  <si>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81476/25/19024 от 02.04.25</t>
  </si>
  <si>
    <t>оконч 01.10.25, нев устан местон должника</t>
  </si>
  <si>
    <t>оконч 30.10.25, нев устан местон должника</t>
  </si>
  <si>
    <t xml:space="preserve"> и</t>
  </si>
  <si>
    <t>оконч 13.07.23, нев устан местон должника</t>
  </si>
  <si>
    <t>8309/21/19024 от 04.04.21</t>
  </si>
  <si>
    <t>оконч 06.09.24, отс имущество</t>
  </si>
  <si>
    <t>62782/23/19024 от 31.07.23</t>
  </si>
  <si>
    <t>108096/24/19024 от 03.07.24</t>
  </si>
  <si>
    <t>оконч 10.09.23, нев устан местон должника</t>
  </si>
  <si>
    <t>35114/24/19024 от 19.02.24</t>
  </si>
  <si>
    <t>оконч 27.06.24, нев устан местон должника</t>
  </si>
  <si>
    <t>36294/24/19024 от 20.02.24</t>
  </si>
  <si>
    <t>97595/23/19024 от 07.11.23</t>
  </si>
  <si>
    <t>оконч 28.05.24, отс имущество</t>
  </si>
  <si>
    <t>28533/23/19024 от 06.04.23</t>
  </si>
  <si>
    <t>оконч 26.07.24, отс имущество</t>
  </si>
  <si>
    <t>43806/23/19024 от 30.05.23</t>
  </si>
  <si>
    <t>оконч 18.06.24, нев устан местон должника</t>
  </si>
  <si>
    <t>69711/23/19024 от 17.08.23</t>
  </si>
  <si>
    <t>оконч 30.07.24, нев устан местон должника</t>
  </si>
  <si>
    <t>62781/23/19024 от 31.07.23</t>
  </si>
  <si>
    <t>176876/24/19024 от 14.11.24</t>
  </si>
  <si>
    <t>оконч 15.01.25, отс имущество</t>
  </si>
  <si>
    <t>124429/24/19024 от 20.08.24</t>
  </si>
  <si>
    <t>оконч 31.10.24, нев устан местон должника</t>
  </si>
  <si>
    <t>28345/23/19024 от 05.04.23</t>
  </si>
  <si>
    <t>оконч 12.11.24, нев устан местон должника</t>
  </si>
  <si>
    <t>123431/24/19024 от 17.08.24</t>
  </si>
  <si>
    <t>118858/24/19024 от 02.08.24</t>
  </si>
  <si>
    <t>оконч 13.11.23, нев устан местон должника</t>
  </si>
  <si>
    <t>123444/24/19024 от 17.08.24</t>
  </si>
  <si>
    <t>оконч 11.11.24, нев устан местон должника</t>
  </si>
  <si>
    <t>124426/24/19024 от 20.08.24</t>
  </si>
  <si>
    <t>128274/23/19024 от 28.12.23</t>
  </si>
  <si>
    <t>оконч 27.11.24, нев устан местон должника</t>
  </si>
  <si>
    <t>45119/23/19024 от 05.06.23</t>
  </si>
  <si>
    <t>оконч 13.09.24, нев устан местон должника</t>
  </si>
  <si>
    <t>180418/24/19024 от 21.11.24</t>
  </si>
  <si>
    <t>оконч 23.12.24, нев устан местон должника</t>
  </si>
  <si>
    <t>оконч 09.12.25, нев устан местон должника</t>
  </si>
  <si>
    <t>118854/24/19024 от 02.08.24</t>
  </si>
  <si>
    <t>103345/23/19024 от 29.11.23</t>
  </si>
  <si>
    <t>оконч 12.05.25, нев устан местон должника</t>
  </si>
  <si>
    <t>45395/25/19024 от 25.02.25</t>
  </si>
  <si>
    <t>оконч 06.05.25, нев устан местон должника</t>
  </si>
  <si>
    <t>180417/24/19024 от 21.11.24</t>
  </si>
  <si>
    <t>оконч 07.02.25, нев устан местон должника</t>
  </si>
  <si>
    <t>25019/24/19024 от 05.02.24</t>
  </si>
  <si>
    <t>оконч 29.01.25, нев устан местон должника</t>
  </si>
  <si>
    <t>10483/25/19024 от 27.01.25</t>
  </si>
  <si>
    <t>118857/24/19024 от 02.08.24</t>
  </si>
  <si>
    <t>оконч 10.02.25, нев устан местон должника</t>
  </si>
  <si>
    <t>45385/25/19024 от 26.02.25</t>
  </si>
  <si>
    <t>оконч 25.04.25, нев устан местон должника</t>
  </si>
  <si>
    <t>оконч 10.06.25, нев устан местон должника</t>
  </si>
  <si>
    <t>оконч 05.06.25, отс имущество</t>
  </si>
  <si>
    <t>44372/25/19024 от 25.02.25</t>
  </si>
  <si>
    <t>оконч 23.05.25, нев устан местон должника</t>
  </si>
  <si>
    <t>30.10.25 отказ в ВИП, документ не является исполнительным</t>
  </si>
  <si>
    <t>28148/22/19024 от 14.06.22</t>
  </si>
  <si>
    <t>оконч 03.10.22 нев устан местон должника</t>
  </si>
  <si>
    <t>4672/22/19024 от 31.01.22</t>
  </si>
  <si>
    <t>оконч 25.10.22 нев устан местон должника</t>
  </si>
  <si>
    <t>6947/25/19024 от 22.01.25</t>
  </si>
  <si>
    <t>оконч 04.04.25 нев устан место должника</t>
  </si>
  <si>
    <t>6943/25/19024 от 22.01.25</t>
  </si>
  <si>
    <t>оконч 01.04.25 нев устан местон должника</t>
  </si>
  <si>
    <t>10481/25/19024 от 27.01.25</t>
  </si>
  <si>
    <t>4279/25/19024 от 17.01.25</t>
  </si>
  <si>
    <t>оконч 11.04.25 нев устан местон должника</t>
  </si>
  <si>
    <t>176868/24/19024 от 14.11.24</t>
  </si>
  <si>
    <t>6944/25/19024 от 22.01.25</t>
  </si>
  <si>
    <t>48284/25/19024 от 01.03.25</t>
  </si>
  <si>
    <t>оконч 11.03.25 нев устан местон должника</t>
  </si>
  <si>
    <t>4274/25/19024 от 17.01.25</t>
  </si>
  <si>
    <t>оконч 17.04.25 нев устан местон должника</t>
  </si>
  <si>
    <t>2-2903/2021</t>
  </si>
  <si>
    <t>27.12.25, отказ в ВИП, документ не является исполнительным</t>
  </si>
  <si>
    <t>28551/23/19024 от 06.04.23</t>
  </si>
  <si>
    <t>106034/24/19024 от 27.06.24</t>
  </si>
  <si>
    <t>01.05.20 10574/20/19024-ИП</t>
  </si>
  <si>
    <t>15.05.25 сводное  45656/18/19024-СД</t>
  </si>
  <si>
    <t>05.06.23 45120/23/19024</t>
  </si>
  <si>
    <t>27.02.24 нев устан местон должни</t>
  </si>
  <si>
    <t>05.06.23 45095/23/19024</t>
  </si>
  <si>
    <t>17.04.23 нев устан местон должника</t>
  </si>
  <si>
    <t>14.11.23 99559/23/19024</t>
  </si>
  <si>
    <t>15.02.24 нев устан местон должника</t>
  </si>
  <si>
    <t>14.11.23 99556/23/19024</t>
  </si>
  <si>
    <t>14.11.23 99564/23/19024</t>
  </si>
  <si>
    <t>04.04.21 8307/21/19024</t>
  </si>
  <si>
    <t>29.02.24 нев устан местон должника</t>
  </si>
  <si>
    <t>16.11.23 99971/23/19024</t>
  </si>
  <si>
    <t>27.02.24 нев устан местон должника</t>
  </si>
  <si>
    <t>05.06.23 45115/23/19024</t>
  </si>
  <si>
    <t>07.08.23 66310/23/19024</t>
  </si>
  <si>
    <t>05.03.24 нев устан местон должника</t>
  </si>
  <si>
    <t>20.08.24 124430/24/19024</t>
  </si>
  <si>
    <t>05.11.24 нев устан местон должника</t>
  </si>
  <si>
    <t>17.08.23 69710/23/19024</t>
  </si>
  <si>
    <t>28.02.24 нев устан местон должника</t>
  </si>
  <si>
    <t>№ лота</t>
  </si>
  <si>
    <t>Информация ССП (ВИП, отказ, оконченоание ИП)</t>
  </si>
  <si>
    <t>2303050430</t>
  </si>
  <si>
    <t>2303143510</t>
  </si>
  <si>
    <t>2303172070</t>
  </si>
  <si>
    <t>2303210980</t>
  </si>
  <si>
    <t>2303260240</t>
  </si>
  <si>
    <t>2303370720</t>
  </si>
  <si>
    <t>ВИП</t>
  </si>
  <si>
    <t>окончено 06.08.2025 в связи с оплатой</t>
  </si>
  <si>
    <t>умерла</t>
  </si>
  <si>
    <t>191344/25/19019-ИП от 19.08.2025</t>
  </si>
  <si>
    <t>03.05.2026 Постановление об объединении ИП в сводное 131119/22/19019-СД</t>
  </si>
  <si>
    <t>49205/26/19024-ИП от 13.04.26</t>
  </si>
  <si>
    <t>13.04.2026 Постановление о возбуждении ИП</t>
  </si>
  <si>
    <t>7775/26/19024-ИП от 26.01.2026</t>
  </si>
  <si>
    <t>13.02.2026 Постановление об объединении ИП в сводное 54204/25/19024-СД.</t>
  </si>
  <si>
    <t>Постановление СПИ о возобновлении ИП  28652/23/19024-СД 26.02.2026</t>
  </si>
  <si>
    <t>37453/25/19024-СД 14.07.2025</t>
  </si>
  <si>
    <t>Постановление о приостановлении в связи с процедурой внесудебного банкротства</t>
  </si>
  <si>
    <t>окончено 06.10.2023 у дол-ка отс-т имущество</t>
  </si>
  <si>
    <t>окончено 09.09.2025 невозможно установить</t>
  </si>
  <si>
    <t>Окончено 07.02.2022 у дол-ка отс-т имущество</t>
  </si>
  <si>
    <t>окончено 25.04.2023 невозможно установить</t>
  </si>
  <si>
    <t>ИП приостановить с 07.03.2025 г. по причине смерти должника</t>
  </si>
  <si>
    <t>15282/22/19023-ИП от 31.01.2022</t>
  </si>
  <si>
    <t>03.03.2023 Постановление об окончании Невозможно установить</t>
  </si>
  <si>
    <t>11.03.2026 Извещение о возвращении ИД в орган, выдавший ИД для оформления надлежащим образом</t>
  </si>
  <si>
    <t>66268/22/19024-ИП от 08.10.2018</t>
  </si>
  <si>
    <t>03.02.2026 Постановление об объединении ИП в сводное 14408/21/19024-СД</t>
  </si>
  <si>
    <t>45098/23/19024-ИП от 05.06.2023</t>
  </si>
  <si>
    <t>03.02.2026 Постановление об объединении ИП в сводное 39317/18/19024-СД</t>
  </si>
  <si>
    <t>Определение 09.07.2021 О прекращении ИП в связи со смертью</t>
  </si>
  <si>
    <t>12.09.2025 Постановление об окончании и возвращении ИД  Невозможно установить (п. 3 ч. 1 ст. 46 ФЗ)</t>
  </si>
  <si>
    <t>45102/23/19024-ИП от 05.06.2023</t>
  </si>
  <si>
    <t xml:space="preserve">08.04.2026 Постановление об окончании ИП Невозможно установить м/н должника </t>
  </si>
  <si>
    <t>161266/25/19024-ИП</t>
  </si>
  <si>
    <t>Определение 09.07.2025 О прекращении ИП в связи со смертью</t>
  </si>
  <si>
    <t>180395/24/19024-ИП от 22.11.2024</t>
  </si>
  <si>
    <t>Постановление СПИ о приостановлении ИП c 15.09.2025 по причине смерти должника</t>
  </si>
  <si>
    <t>117820/25/19024-ИП</t>
  </si>
  <si>
    <t>80675/25/19031-ИП от 01.05.2025</t>
  </si>
  <si>
    <t>14.04.2026 Постановление об объединении ИП в сводное 9793/24/19031-СД</t>
  </si>
  <si>
    <t>49210/26/19024-ИП от 13.04.2026</t>
  </si>
  <si>
    <t>14.04.2026 Постановление об обращении взыскания на заработную плату и иные доходы</t>
  </si>
  <si>
    <t>05.05.2026 Постановление СПИ о возобновлении ИП</t>
  </si>
  <si>
    <t>Постановление о розыске счетов 27.06.2025</t>
  </si>
  <si>
    <t>окончено 24.12.2024 невозможно установить</t>
  </si>
  <si>
    <t>182731/25/19018-ИП от 20.02.2025</t>
  </si>
  <si>
    <t>31.03.2026 Постановление об объединении ИП в сводное 215227/21/19018-СД.</t>
  </si>
  <si>
    <t>27.11.2024 Определение о завершении реализации имущества гражданина и
об освобождении от исполнения обязательств</t>
  </si>
  <si>
    <t>49206/26/19024-ИП от 13.04.2026</t>
  </si>
  <si>
    <t>ИП приостановить с 21.02.2025 г. по причине смерти должника</t>
  </si>
  <si>
    <t>окончено 24.06.2025</t>
  </si>
  <si>
    <t xml:space="preserve">106044/24/19024-ИП </t>
  </si>
  <si>
    <t>25.03.2026 Постановление об объединении ИП в сводное 27917/19/19024-СД</t>
  </si>
  <si>
    <t>164617/25/19024-ИП от 25.08.2025</t>
  </si>
  <si>
    <t>235486/25/19024-ИП от 25.12.2025</t>
  </si>
  <si>
    <t>Постановление об окончании и возвращении ИД 16.03.2026 Невозможно установить м/н дол-ка, его имущ-ва</t>
  </si>
  <si>
    <t>40692/22/19024-ИП от 17.08.2022</t>
  </si>
  <si>
    <t>29.01.2026 Постановление об объединении ИП в сводное 45670/18/19024-СД</t>
  </si>
  <si>
    <t>49214/26/19024-ИП от 13.04.2026</t>
  </si>
  <si>
    <t>окончено 12.07.2023 невозможно установить</t>
  </si>
  <si>
    <t>12.02.2026 Постановление об окончании и возвращении ИД Невозможно установить</t>
  </si>
  <si>
    <t>оконч 11.04.25 нев устан местон должника. Смерть</t>
  </si>
  <si>
    <t>оконч 23.09.24 нев устан местон должника Смерть</t>
  </si>
  <si>
    <t>Определением АС Респ Тыва от 05.12.2022 в отношении должника введена ПРД сроком на шесть месяцев, до 05 июня 2023 г</t>
  </si>
  <si>
    <t>оконч 31.07.24, нев устан местон должника Смерь</t>
  </si>
  <si>
    <t>оконч 30.08.24, нев устан местон должника Смерть</t>
  </si>
  <si>
    <t>оконч 11.04.25 нев устан местон должника Смерть</t>
  </si>
  <si>
    <t xml:space="preserve">Оплата </t>
  </si>
  <si>
    <t>Текущий долг, руб. на 01.06.2026</t>
  </si>
  <si>
    <t>Начальный  долг, руб.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</si>
</sst>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Segoe UI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0" fontId="10" fillId="0" borderId="0"/>
    <xf numFmtId="0" fontId="8" fillId="0" borderId="0"/>
    <xf numFmtId="0" fontId="7" fillId="0" borderId="0"/>
    <xf numFmtId="9" fontId="5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99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2" fillId="0" borderId="0" xfId="1" applyFont="1" applyFill="1"/>
    <xf numFmtId="49" fontId="6" fillId="0" borderId="1" xfId="1" applyNumberFormat="1" applyFont="1" applyBorder="1"/>
    <xf numFmtId="49" fontId="6" fillId="0" borderId="1" xfId="1" applyNumberFormat="1" applyFont="1" applyBorder="1" applyAlignment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wrapText="1"/>
    </xf>
    <xf numFmtId="4" fontId="2" fillId="0" borderId="0" xfId="1" applyNumberFormat="1" applyFont="1" applyFill="1" applyBorder="1"/>
    <xf numFmtId="4" fontId="2" fillId="0" borderId="1" xfId="1" applyNumberFormat="1" applyFont="1" applyFill="1" applyBorder="1"/>
    <xf numFmtId="0" fontId="2" fillId="0" borderId="0" xfId="1" applyFont="1" applyFill="1" applyAlignment="1">
      <alignment horizontal="center"/>
    </xf>
    <xf numFmtId="0" fontId="3" fillId="0" borderId="3" xfId="1" applyFont="1" applyFill="1" applyBorder="1"/>
    <xf numFmtId="0" fontId="3" fillId="0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wrapText="1"/>
    </xf>
    <xf numFmtId="0" fontId="2" fillId="0" borderId="1" xfId="1" applyFont="1" applyFill="1" applyBorder="1"/>
    <xf numFmtId="14" fontId="3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14" fontId="2" fillId="0" borderId="1" xfId="1" applyNumberFormat="1" applyFont="1" applyFill="1" applyBorder="1" applyAlignment="1">
      <alignment horizontal="right"/>
    </xf>
    <xf numFmtId="4" fontId="6" fillId="0" borderId="1" xfId="1" applyNumberFormat="1" applyFont="1" applyFill="1" applyBorder="1" applyProtection="1">
      <protection locked="0"/>
    </xf>
    <xf numFmtId="2" fontId="2" fillId="0" borderId="2" xfId="1" applyNumberFormat="1" applyFont="1" applyFill="1" applyBorder="1" applyAlignment="1">
      <alignment horizontal="center"/>
    </xf>
    <xf numFmtId="4" fontId="2" fillId="0" borderId="1" xfId="1" applyNumberFormat="1" applyFont="1" applyFill="1" applyBorder="1" applyProtection="1">
      <protection locked="0"/>
    </xf>
    <xf numFmtId="14" fontId="3" fillId="0" borderId="1" xfId="1" applyNumberFormat="1" applyFont="1" applyFill="1" applyBorder="1" applyAlignment="1">
      <alignment horizontal="right"/>
    </xf>
    <xf numFmtId="14" fontId="2" fillId="0" borderId="1" xfId="1" applyNumberFormat="1" applyFont="1" applyFill="1" applyBorder="1" applyAlignment="1"/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 applyAlignment="1"/>
    <xf numFmtId="4" fontId="6" fillId="0" borderId="1" xfId="1" applyNumberFormat="1" applyFont="1" applyFill="1" applyBorder="1" applyAlignment="1" applyProtection="1">
      <protection locked="0"/>
    </xf>
    <xf numFmtId="14" fontId="3" fillId="0" borderId="2" xfId="1" applyNumberFormat="1" applyFont="1" applyFill="1" applyBorder="1" applyAlignment="1">
      <alignment horizontal="right"/>
    </xf>
    <xf numFmtId="0" fontId="11" fillId="0" borderId="0" xfId="0" applyFont="1" applyFill="1"/>
    <xf numFmtId="14" fontId="4" fillId="0" borderId="1" xfId="1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/>
    </xf>
    <xf numFmtId="4" fontId="16" fillId="0" borderId="0" xfId="0" applyNumberFormat="1" applyFont="1" applyFill="1"/>
    <xf numFmtId="49" fontId="6" fillId="0" borderId="1" xfId="1" applyNumberFormat="1" applyFont="1" applyFill="1" applyBorder="1"/>
    <xf numFmtId="49" fontId="6" fillId="0" borderId="1" xfId="1" applyNumberFormat="1" applyFont="1" applyFill="1" applyBorder="1" applyAlignment="1"/>
    <xf numFmtId="49" fontId="11" fillId="0" borderId="1" xfId="1" applyNumberFormat="1" applyFont="1" applyFill="1" applyBorder="1"/>
    <xf numFmtId="0" fontId="11" fillId="0" borderId="1" xfId="0" applyFont="1" applyFill="1" applyBorder="1"/>
    <xf numFmtId="4" fontId="11" fillId="0" borderId="1" xfId="0" applyNumberFormat="1" applyFont="1" applyBorder="1"/>
    <xf numFmtId="0" fontId="2" fillId="0" borderId="2" xfId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wrapText="1"/>
    </xf>
    <xf numFmtId="4" fontId="11" fillId="0" borderId="1" xfId="0" applyNumberFormat="1" applyFont="1" applyFill="1" applyBorder="1" applyAlignment="1">
      <alignment horizontal="center"/>
    </xf>
    <xf numFmtId="43" fontId="0" fillId="0" borderId="0" xfId="7" applyFont="1"/>
    <xf numFmtId="0" fontId="0" fillId="0" borderId="0" xfId="0" applyFill="1" applyAlignment="1">
      <alignment horizontal="center"/>
    </xf>
    <xf numFmtId="4" fontId="11" fillId="0" borderId="0" xfId="0" applyNumberFormat="1" applyFont="1" applyFill="1"/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/>
    </xf>
    <xf numFmtId="43" fontId="0" fillId="0" borderId="0" xfId="0" applyNumberFormat="1"/>
    <xf numFmtId="0" fontId="14" fillId="0" borderId="0" xfId="1" applyFont="1" applyFill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1" fillId="0" borderId="0" xfId="0" applyFont="1" applyFill="1" applyAlignment="1">
      <alignment wrapText="1"/>
    </xf>
    <xf numFmtId="0" fontId="13" fillId="0" borderId="0" xfId="0" applyFont="1" applyFill="1"/>
    <xf numFmtId="0" fontId="0" fillId="0" borderId="0" xfId="0" applyFill="1"/>
    <xf numFmtId="0" fontId="12" fillId="0" borderId="6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49" fontId="2" fillId="0" borderId="1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49" fontId="0" fillId="0" borderId="7" xfId="0" applyNumberFormat="1" applyFill="1" applyBorder="1" applyAlignment="1">
      <alignment horizontal="left"/>
    </xf>
    <xf numFmtId="49" fontId="6" fillId="0" borderId="7" xfId="0" applyNumberFormat="1" applyFont="1" applyFill="1" applyBorder="1"/>
    <xf numFmtId="49" fontId="3" fillId="0" borderId="7" xfId="0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6" fillId="0" borderId="1" xfId="1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/>
    <xf numFmtId="49" fontId="6" fillId="0" borderId="1" xfId="0" applyNumberFormat="1" applyFont="1" applyFill="1" applyBorder="1"/>
    <xf numFmtId="0" fontId="13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left" wrapText="1"/>
    </xf>
    <xf numFmtId="0" fontId="0" fillId="0" borderId="0" xfId="0" applyFill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14" fontId="2" fillId="0" borderId="2" xfId="0" applyNumberFormat="1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Fill="1" applyAlignment="1"/>
    <xf numFmtId="0" fontId="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5" fillId="0" borderId="1" xfId="0" applyFont="1" applyFill="1" applyBorder="1"/>
    <xf numFmtId="14" fontId="3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/>
    <xf numFmtId="49" fontId="3" fillId="0" borderId="1" xfId="0" applyNumberFormat="1" applyFont="1" applyFill="1" applyBorder="1"/>
    <xf numFmtId="49" fontId="15" fillId="0" borderId="1" xfId="0" applyNumberFormat="1" applyFont="1" applyFill="1" applyBorder="1"/>
    <xf numFmtId="0" fontId="17" fillId="0" borderId="0" xfId="0" applyFont="1" applyFill="1" applyAlignment="1">
      <alignment wrapText="1"/>
    </xf>
    <xf numFmtId="49" fontId="15" fillId="0" borderId="1" xfId="0" applyNumberFormat="1" applyFont="1" applyFill="1" applyBorder="1" applyAlignment="1"/>
  </cellXfs>
  <cellStyles count="8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  <cellStyle name="Финансовый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82"/>
  <sheetViews>
    <sheetView tabSelected="1" zoomScale="120" zoomScaleNormal="120" zoomScaleSheetLayoutView="100" workbookViewId="0">
      <pane xSplit="4" ySplit="5" topLeftCell="E275" activePane="bottomRight" state="frozen"/>
      <selection pane="topRight" activeCell="E1" sqref="E1"/>
      <selection pane="bottomLeft" activeCell="A6" sqref="A6"/>
      <selection pane="bottomRight" activeCell="N279" sqref="N279"/>
    </sheetView>
  </sheetViews>
  <sheetFormatPr defaultColWidth="8.88671875" defaultRowHeight="13.8"/>
  <cols>
    <col min="1" max="1" width="6.88671875" style="32" customWidth="1"/>
    <col min="2" max="2" width="6.44140625" style="32" customWidth="1"/>
    <col min="3" max="3" width="13.44140625" style="32" customWidth="1"/>
    <col min="4" max="4" width="19.109375" style="32" customWidth="1"/>
    <col min="5" max="5" width="14.33203125" style="32" customWidth="1"/>
    <col min="6" max="6" width="16.6640625" style="32" customWidth="1"/>
    <col min="7" max="10" width="8.88671875" style="32"/>
    <col min="11" max="11" width="13.109375" style="32" customWidth="1"/>
    <col min="12" max="12" width="13.6640625" style="32" customWidth="1"/>
    <col min="13" max="13" width="15.109375" style="32" customWidth="1"/>
    <col min="14" max="14" width="12.6640625" style="32" customWidth="1"/>
    <col min="15" max="15" width="24" style="32" customWidth="1"/>
    <col min="16" max="16" width="24.109375" style="62" customWidth="1"/>
    <col min="17" max="18" width="0" style="32" hidden="1" customWidth="1"/>
    <col min="19" max="19" width="12.5546875" style="32" hidden="1" customWidth="1"/>
    <col min="20" max="20" width="38.44140625" style="32" hidden="1" customWidth="1"/>
    <col min="21" max="21" width="15.33203125" style="32" hidden="1" customWidth="1"/>
    <col min="22" max="22" width="20.109375" style="63" hidden="1" customWidth="1"/>
    <col min="23" max="25" width="10" style="32" hidden="1" customWidth="1"/>
    <col min="26" max="16384" width="8.88671875" style="32"/>
  </cols>
  <sheetData>
    <row r="1" spans="1:25" ht="14.4">
      <c r="A1" s="61"/>
    </row>
    <row r="2" spans="1:25" ht="14.4">
      <c r="A2" s="64"/>
      <c r="B2" s="5"/>
      <c r="D2" s="5"/>
      <c r="E2" s="5"/>
      <c r="F2" s="5"/>
      <c r="G2" s="51" t="s">
        <v>17</v>
      </c>
      <c r="H2" s="51"/>
      <c r="I2" s="51"/>
      <c r="J2" s="51"/>
      <c r="K2" s="8"/>
      <c r="L2" s="8"/>
      <c r="M2" s="8"/>
      <c r="N2" s="11"/>
      <c r="O2" s="10"/>
    </row>
    <row r="3" spans="1:25">
      <c r="B3" s="16"/>
      <c r="C3" s="14"/>
      <c r="D3" s="14"/>
      <c r="E3" s="14"/>
      <c r="F3" s="14"/>
      <c r="G3" s="15"/>
      <c r="H3" s="15"/>
      <c r="I3" s="13"/>
      <c r="J3" s="13"/>
      <c r="K3" s="13"/>
      <c r="L3" s="16"/>
      <c r="M3" s="9"/>
      <c r="N3" s="14"/>
      <c r="O3" s="16"/>
    </row>
    <row r="4" spans="1:25" s="63" customFormat="1" ht="21" customHeight="1">
      <c r="A4" s="65" t="s">
        <v>1255</v>
      </c>
      <c r="B4" s="57" t="s">
        <v>0</v>
      </c>
      <c r="C4" s="52" t="s">
        <v>1</v>
      </c>
      <c r="D4" s="52" t="s">
        <v>2</v>
      </c>
      <c r="E4" s="52" t="s">
        <v>3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/>
      <c r="L4" s="52" t="s">
        <v>9</v>
      </c>
      <c r="M4" s="52" t="s">
        <v>10</v>
      </c>
      <c r="N4" s="52" t="s">
        <v>1326</v>
      </c>
      <c r="O4" s="53" t="s">
        <v>11</v>
      </c>
      <c r="P4" s="66" t="s">
        <v>1256</v>
      </c>
      <c r="Q4" s="67"/>
      <c r="R4" s="67"/>
      <c r="S4" s="67"/>
      <c r="T4" s="67"/>
    </row>
    <row r="5" spans="1:25" s="63" customFormat="1" ht="21" customHeight="1">
      <c r="A5" s="68"/>
      <c r="B5" s="57"/>
      <c r="C5" s="56"/>
      <c r="D5" s="52"/>
      <c r="E5" s="52"/>
      <c r="F5" s="56"/>
      <c r="G5" s="57"/>
      <c r="H5" s="57"/>
      <c r="I5" s="56"/>
      <c r="J5" s="33" t="s">
        <v>12</v>
      </c>
      <c r="K5" s="47" t="s">
        <v>13</v>
      </c>
      <c r="L5" s="52"/>
      <c r="M5" s="52"/>
      <c r="N5" s="52"/>
      <c r="O5" s="53"/>
      <c r="P5" s="66"/>
      <c r="Q5" s="69"/>
      <c r="R5" s="69"/>
      <c r="S5" s="69"/>
      <c r="T5" s="69"/>
    </row>
    <row r="6" spans="1:25" ht="14.4">
      <c r="A6" s="39"/>
      <c r="B6" s="49"/>
      <c r="C6" s="49">
        <v>1</v>
      </c>
      <c r="D6" s="49"/>
      <c r="E6" s="49" t="s">
        <v>1156</v>
      </c>
      <c r="F6" s="49">
        <v>3</v>
      </c>
      <c r="G6" s="49">
        <v>4</v>
      </c>
      <c r="H6" s="49">
        <v>5</v>
      </c>
      <c r="I6" s="49">
        <v>6</v>
      </c>
      <c r="J6" s="49">
        <v>7</v>
      </c>
      <c r="K6" s="49">
        <v>8</v>
      </c>
      <c r="L6" s="49">
        <v>14</v>
      </c>
      <c r="M6" s="49">
        <v>16</v>
      </c>
      <c r="N6" s="49">
        <v>20</v>
      </c>
      <c r="O6" s="4"/>
      <c r="P6" s="70"/>
      <c r="Q6" s="39"/>
      <c r="R6" s="39"/>
      <c r="S6" s="39"/>
      <c r="T6" s="39"/>
    </row>
    <row r="7" spans="1:25" ht="40.200000000000003">
      <c r="A7" s="32">
        <v>28</v>
      </c>
      <c r="B7" s="71" t="s">
        <v>881</v>
      </c>
      <c r="C7" s="36">
        <v>67690</v>
      </c>
      <c r="D7" s="18" t="s">
        <v>14</v>
      </c>
      <c r="E7" s="19" t="s">
        <v>15</v>
      </c>
      <c r="F7" s="19" t="s">
        <v>16</v>
      </c>
      <c r="G7" s="49"/>
      <c r="H7" s="49"/>
      <c r="I7" s="19" t="s">
        <v>879</v>
      </c>
      <c r="J7" s="20">
        <v>43160</v>
      </c>
      <c r="K7" s="20">
        <v>43190</v>
      </c>
      <c r="L7" s="21" t="s">
        <v>18</v>
      </c>
      <c r="M7" s="22">
        <v>44084</v>
      </c>
      <c r="N7" s="23">
        <v>6663.14</v>
      </c>
      <c r="O7" s="48" t="s">
        <v>19</v>
      </c>
      <c r="P7" s="72"/>
      <c r="Q7" s="73">
        <v>28</v>
      </c>
      <c r="R7" s="74">
        <v>18</v>
      </c>
      <c r="S7" s="75">
        <v>67690</v>
      </c>
      <c r="T7" s="76" t="s">
        <v>14</v>
      </c>
      <c r="U7" s="77" t="s">
        <v>19</v>
      </c>
      <c r="V7" s="78"/>
      <c r="W7" s="32" t="b">
        <f t="shared" ref="W7:W70" si="0">D7=T7</f>
        <v>1</v>
      </c>
      <c r="X7" s="32" t="b">
        <f t="shared" ref="X7:X70" si="1">O7=U7</f>
        <v>1</v>
      </c>
      <c r="Y7" s="32" t="b">
        <f t="shared" ref="Y7:Y70" si="2">P7=V7</f>
        <v>1</v>
      </c>
    </row>
    <row r="8" spans="1:25" ht="40.200000000000003">
      <c r="A8" s="39">
        <v>28</v>
      </c>
      <c r="B8" s="71" t="s">
        <v>882</v>
      </c>
      <c r="C8" s="79">
        <v>64230</v>
      </c>
      <c r="D8" s="18" t="s">
        <v>20</v>
      </c>
      <c r="E8" s="19" t="s">
        <v>21</v>
      </c>
      <c r="F8" s="19" t="s">
        <v>22</v>
      </c>
      <c r="G8" s="49"/>
      <c r="H8" s="49"/>
      <c r="I8" s="3" t="s">
        <v>17</v>
      </c>
      <c r="J8" s="20">
        <v>42948</v>
      </c>
      <c r="K8" s="20">
        <v>43008</v>
      </c>
      <c r="L8" s="21" t="s">
        <v>23</v>
      </c>
      <c r="M8" s="22">
        <v>44084</v>
      </c>
      <c r="N8" s="23">
        <v>4126.93</v>
      </c>
      <c r="O8" s="48" t="s">
        <v>19</v>
      </c>
      <c r="P8" s="72"/>
      <c r="Q8" s="73">
        <v>28</v>
      </c>
      <c r="R8" s="34">
        <v>33</v>
      </c>
      <c r="S8" s="80">
        <v>64230</v>
      </c>
      <c r="T8" s="81" t="s">
        <v>20</v>
      </c>
      <c r="U8" s="77" t="s">
        <v>19</v>
      </c>
      <c r="V8" s="78"/>
      <c r="W8" s="32" t="b">
        <f t="shared" si="0"/>
        <v>1</v>
      </c>
      <c r="X8" s="32" t="b">
        <f t="shared" si="1"/>
        <v>1</v>
      </c>
      <c r="Y8" s="32" t="b">
        <f t="shared" si="2"/>
        <v>1</v>
      </c>
    </row>
    <row r="9" spans="1:25" ht="40.200000000000003">
      <c r="A9" s="39">
        <v>28</v>
      </c>
      <c r="B9" s="71" t="s">
        <v>883</v>
      </c>
      <c r="C9" s="36">
        <v>51360</v>
      </c>
      <c r="D9" s="18" t="s">
        <v>24</v>
      </c>
      <c r="E9" s="3" t="s">
        <v>25</v>
      </c>
      <c r="F9" s="19" t="s">
        <v>26</v>
      </c>
      <c r="G9" s="49"/>
      <c r="H9" s="49"/>
      <c r="I9" s="19" t="s">
        <v>17</v>
      </c>
      <c r="J9" s="20">
        <v>43132</v>
      </c>
      <c r="K9" s="20">
        <v>43190</v>
      </c>
      <c r="L9" s="21" t="s">
        <v>27</v>
      </c>
      <c r="M9" s="22">
        <v>44084</v>
      </c>
      <c r="N9" s="25">
        <v>4952.84</v>
      </c>
      <c r="O9" s="48" t="s">
        <v>19</v>
      </c>
      <c r="P9" s="72"/>
      <c r="Q9" s="73">
        <v>28</v>
      </c>
      <c r="R9" s="34">
        <v>102</v>
      </c>
      <c r="S9" s="82">
        <v>51360</v>
      </c>
      <c r="T9" s="81" t="s">
        <v>24</v>
      </c>
      <c r="U9" s="77" t="s">
        <v>19</v>
      </c>
      <c r="V9" s="78"/>
      <c r="W9" s="32" t="b">
        <f t="shared" si="0"/>
        <v>1</v>
      </c>
      <c r="X9" s="32" t="b">
        <f t="shared" si="1"/>
        <v>1</v>
      </c>
      <c r="Y9" s="32" t="b">
        <f t="shared" si="2"/>
        <v>1</v>
      </c>
    </row>
    <row r="10" spans="1:25" ht="40.200000000000003">
      <c r="A10" s="39">
        <v>28</v>
      </c>
      <c r="B10" s="71" t="s">
        <v>884</v>
      </c>
      <c r="C10" s="36">
        <v>68220</v>
      </c>
      <c r="D10" s="18" t="s">
        <v>28</v>
      </c>
      <c r="E10" s="19" t="s">
        <v>29</v>
      </c>
      <c r="F10" s="19" t="s">
        <v>30</v>
      </c>
      <c r="G10" s="49"/>
      <c r="H10" s="49"/>
      <c r="I10" s="19" t="s">
        <v>17</v>
      </c>
      <c r="J10" s="20">
        <v>43160</v>
      </c>
      <c r="K10" s="20">
        <v>43190</v>
      </c>
      <c r="L10" s="21" t="s">
        <v>27</v>
      </c>
      <c r="M10" s="22">
        <v>44084</v>
      </c>
      <c r="N10" s="23">
        <v>9713.34</v>
      </c>
      <c r="O10" s="48" t="s">
        <v>19</v>
      </c>
      <c r="P10" s="72"/>
      <c r="Q10" s="73">
        <v>28</v>
      </c>
      <c r="R10" s="34">
        <v>113</v>
      </c>
      <c r="S10" s="82">
        <v>68220</v>
      </c>
      <c r="T10" s="81" t="s">
        <v>28</v>
      </c>
      <c r="U10" s="77" t="s">
        <v>19</v>
      </c>
      <c r="V10" s="78"/>
      <c r="W10" s="32" t="b">
        <f t="shared" si="0"/>
        <v>1</v>
      </c>
      <c r="X10" s="32" t="b">
        <f t="shared" si="1"/>
        <v>1</v>
      </c>
      <c r="Y10" s="32" t="b">
        <f t="shared" si="2"/>
        <v>1</v>
      </c>
    </row>
    <row r="11" spans="1:25" ht="27">
      <c r="A11" s="39">
        <v>28</v>
      </c>
      <c r="B11" s="71" t="s">
        <v>885</v>
      </c>
      <c r="C11" s="36">
        <v>2303010730</v>
      </c>
      <c r="D11" s="18" t="s">
        <v>31</v>
      </c>
      <c r="E11" s="3" t="s">
        <v>25</v>
      </c>
      <c r="F11" s="3" t="s">
        <v>32</v>
      </c>
      <c r="G11" s="4"/>
      <c r="H11" s="4"/>
      <c r="I11" s="3" t="s">
        <v>33</v>
      </c>
      <c r="J11" s="20" t="s">
        <v>34</v>
      </c>
      <c r="K11" s="20">
        <v>43190</v>
      </c>
      <c r="L11" s="21" t="s">
        <v>35</v>
      </c>
      <c r="M11" s="26" t="s">
        <v>36</v>
      </c>
      <c r="N11" s="23">
        <v>2358.27</v>
      </c>
      <c r="O11" s="48" t="s">
        <v>1187</v>
      </c>
      <c r="P11" s="72" t="s">
        <v>1188</v>
      </c>
      <c r="Q11" s="45">
        <v>28</v>
      </c>
      <c r="R11" s="34">
        <v>2605</v>
      </c>
      <c r="S11" s="82">
        <v>2303010730</v>
      </c>
      <c r="T11" s="81" t="s">
        <v>31</v>
      </c>
      <c r="U11" s="48" t="s">
        <v>1187</v>
      </c>
      <c r="V11" s="83" t="s">
        <v>1188</v>
      </c>
      <c r="W11" s="32" t="b">
        <f t="shared" si="0"/>
        <v>1</v>
      </c>
      <c r="X11" s="32" t="b">
        <f t="shared" si="1"/>
        <v>1</v>
      </c>
      <c r="Y11" s="32" t="b">
        <f t="shared" si="2"/>
        <v>1</v>
      </c>
    </row>
    <row r="12" spans="1:25" ht="36.6">
      <c r="A12" s="39">
        <v>28</v>
      </c>
      <c r="B12" s="71" t="s">
        <v>886</v>
      </c>
      <c r="C12" s="36">
        <v>2303011350</v>
      </c>
      <c r="D12" s="18" t="s">
        <v>42</v>
      </c>
      <c r="E12" s="3" t="s">
        <v>25</v>
      </c>
      <c r="F12" s="3" t="s">
        <v>39</v>
      </c>
      <c r="G12" s="4"/>
      <c r="H12" s="4"/>
      <c r="I12" s="3" t="s">
        <v>33</v>
      </c>
      <c r="J12" s="20" t="s">
        <v>43</v>
      </c>
      <c r="K12" s="20">
        <v>43190</v>
      </c>
      <c r="L12" s="21" t="s">
        <v>44</v>
      </c>
      <c r="M12" s="26" t="s">
        <v>45</v>
      </c>
      <c r="N12" s="23">
        <v>1053.67</v>
      </c>
      <c r="O12" s="48" t="s">
        <v>46</v>
      </c>
      <c r="P12" s="72"/>
      <c r="Q12" s="45">
        <v>28</v>
      </c>
      <c r="R12" s="34">
        <v>2607</v>
      </c>
      <c r="S12" s="82">
        <v>2303011350</v>
      </c>
      <c r="T12" s="81" t="s">
        <v>42</v>
      </c>
      <c r="U12" s="77" t="s">
        <v>46</v>
      </c>
      <c r="V12" s="78"/>
      <c r="W12" s="32" t="b">
        <f t="shared" si="0"/>
        <v>1</v>
      </c>
      <c r="X12" s="32" t="b">
        <f t="shared" si="1"/>
        <v>1</v>
      </c>
      <c r="Y12" s="32" t="b">
        <f t="shared" si="2"/>
        <v>1</v>
      </c>
    </row>
    <row r="13" spans="1:25" ht="36.6">
      <c r="A13" s="39">
        <v>28</v>
      </c>
      <c r="B13" s="71" t="s">
        <v>887</v>
      </c>
      <c r="C13" s="36">
        <v>2303011470</v>
      </c>
      <c r="D13" s="18" t="s">
        <v>47</v>
      </c>
      <c r="E13" s="3" t="s">
        <v>25</v>
      </c>
      <c r="F13" s="3" t="s">
        <v>48</v>
      </c>
      <c r="G13" s="4"/>
      <c r="H13" s="4"/>
      <c r="I13" s="3" t="s">
        <v>33</v>
      </c>
      <c r="J13" s="20" t="s">
        <v>49</v>
      </c>
      <c r="K13" s="20">
        <v>43190</v>
      </c>
      <c r="L13" s="21" t="s">
        <v>50</v>
      </c>
      <c r="M13" s="26" t="s">
        <v>51</v>
      </c>
      <c r="N13" s="23">
        <v>1928.63</v>
      </c>
      <c r="O13" s="48" t="s">
        <v>19</v>
      </c>
      <c r="P13" s="72"/>
      <c r="Q13" s="45">
        <v>28</v>
      </c>
      <c r="R13" s="34">
        <v>2608</v>
      </c>
      <c r="S13" s="82">
        <v>2303011470</v>
      </c>
      <c r="T13" s="81" t="s">
        <v>47</v>
      </c>
      <c r="U13" s="77" t="s">
        <v>19</v>
      </c>
      <c r="V13" s="78"/>
      <c r="W13" s="32" t="b">
        <f t="shared" si="0"/>
        <v>1</v>
      </c>
      <c r="X13" s="32" t="b">
        <f t="shared" si="1"/>
        <v>1</v>
      </c>
      <c r="Y13" s="32" t="b">
        <f t="shared" si="2"/>
        <v>1</v>
      </c>
    </row>
    <row r="14" spans="1:25" ht="27">
      <c r="A14" s="39">
        <v>28</v>
      </c>
      <c r="B14" s="71" t="s">
        <v>888</v>
      </c>
      <c r="C14" s="36">
        <v>2303011490</v>
      </c>
      <c r="D14" s="18" t="s">
        <v>52</v>
      </c>
      <c r="E14" s="3" t="s">
        <v>25</v>
      </c>
      <c r="F14" s="3" t="s">
        <v>48</v>
      </c>
      <c r="G14" s="4"/>
      <c r="H14" s="4"/>
      <c r="I14" s="3" t="s">
        <v>33</v>
      </c>
      <c r="J14" s="20" t="s">
        <v>49</v>
      </c>
      <c r="K14" s="20">
        <v>43190</v>
      </c>
      <c r="L14" s="21" t="s">
        <v>53</v>
      </c>
      <c r="M14" s="26" t="s">
        <v>54</v>
      </c>
      <c r="N14" s="23">
        <v>1156.18</v>
      </c>
      <c r="O14" s="48" t="s">
        <v>55</v>
      </c>
      <c r="P14" s="84" t="s">
        <v>1263</v>
      </c>
      <c r="Q14" s="45">
        <v>28</v>
      </c>
      <c r="R14" s="34">
        <v>2609</v>
      </c>
      <c r="S14" s="82">
        <v>2303011490</v>
      </c>
      <c r="T14" s="81" t="s">
        <v>52</v>
      </c>
      <c r="U14" s="77" t="s">
        <v>55</v>
      </c>
      <c r="V14" s="78" t="s">
        <v>1263</v>
      </c>
      <c r="W14" s="32" t="b">
        <f t="shared" si="0"/>
        <v>1</v>
      </c>
      <c r="X14" s="32" t="b">
        <f t="shared" si="1"/>
        <v>1</v>
      </c>
      <c r="Y14" s="32" t="b">
        <f t="shared" si="2"/>
        <v>1</v>
      </c>
    </row>
    <row r="15" spans="1:25" ht="27">
      <c r="A15" s="39">
        <v>28</v>
      </c>
      <c r="B15" s="71" t="s">
        <v>889</v>
      </c>
      <c r="C15" s="36">
        <v>2303011550</v>
      </c>
      <c r="D15" s="18" t="s">
        <v>56</v>
      </c>
      <c r="E15" s="3" t="s">
        <v>25</v>
      </c>
      <c r="F15" s="3" t="s">
        <v>48</v>
      </c>
      <c r="G15" s="4"/>
      <c r="H15" s="4"/>
      <c r="I15" s="3" t="s">
        <v>33</v>
      </c>
      <c r="J15" s="27" t="s">
        <v>57</v>
      </c>
      <c r="K15" s="27">
        <v>43190</v>
      </c>
      <c r="L15" s="21" t="s">
        <v>58</v>
      </c>
      <c r="M15" s="26" t="s">
        <v>59</v>
      </c>
      <c r="N15" s="23">
        <f>2326.35-2226.35</f>
        <v>100</v>
      </c>
      <c r="O15" s="48" t="s">
        <v>60</v>
      </c>
      <c r="P15" s="84" t="s">
        <v>1264</v>
      </c>
      <c r="Q15" s="85">
        <v>28</v>
      </c>
      <c r="R15" s="34">
        <v>2610</v>
      </c>
      <c r="S15" s="82">
        <v>2303011550</v>
      </c>
      <c r="T15" s="81" t="s">
        <v>56</v>
      </c>
      <c r="U15" s="77" t="s">
        <v>60</v>
      </c>
      <c r="V15" s="78" t="s">
        <v>1264</v>
      </c>
      <c r="W15" s="32" t="b">
        <f t="shared" si="0"/>
        <v>1</v>
      </c>
      <c r="X15" s="32" t="b">
        <f t="shared" si="1"/>
        <v>1</v>
      </c>
      <c r="Y15" s="32" t="b">
        <f t="shared" si="2"/>
        <v>1</v>
      </c>
    </row>
    <row r="16" spans="1:25" ht="27">
      <c r="A16" s="39">
        <v>28</v>
      </c>
      <c r="B16" s="71" t="s">
        <v>890</v>
      </c>
      <c r="C16" s="36">
        <v>2303011670</v>
      </c>
      <c r="D16" s="18" t="s">
        <v>61</v>
      </c>
      <c r="E16" s="3" t="s">
        <v>25</v>
      </c>
      <c r="F16" s="3" t="s">
        <v>48</v>
      </c>
      <c r="G16" s="4"/>
      <c r="H16" s="4"/>
      <c r="I16" s="3" t="s">
        <v>33</v>
      </c>
      <c r="J16" s="20" t="s">
        <v>62</v>
      </c>
      <c r="K16" s="20">
        <v>43190</v>
      </c>
      <c r="L16" s="21" t="s">
        <v>63</v>
      </c>
      <c r="M16" s="26" t="s">
        <v>64</v>
      </c>
      <c r="N16" s="23">
        <v>1243.24</v>
      </c>
      <c r="O16" s="48" t="s">
        <v>65</v>
      </c>
      <c r="P16" s="84" t="s">
        <v>1263</v>
      </c>
      <c r="Q16" s="45">
        <v>28</v>
      </c>
      <c r="R16" s="34">
        <v>2611</v>
      </c>
      <c r="S16" s="82">
        <v>2303011670</v>
      </c>
      <c r="T16" s="81" t="s">
        <v>61</v>
      </c>
      <c r="U16" s="77" t="s">
        <v>65</v>
      </c>
      <c r="V16" s="78" t="s">
        <v>1263</v>
      </c>
      <c r="W16" s="32" t="b">
        <f t="shared" si="0"/>
        <v>1</v>
      </c>
      <c r="X16" s="32" t="b">
        <f t="shared" si="1"/>
        <v>1</v>
      </c>
      <c r="Y16" s="32" t="b">
        <f t="shared" si="2"/>
        <v>1</v>
      </c>
    </row>
    <row r="17" spans="1:25" ht="36.6">
      <c r="A17" s="39">
        <v>28</v>
      </c>
      <c r="B17" s="71" t="s">
        <v>891</v>
      </c>
      <c r="C17" s="3">
        <v>2303241480</v>
      </c>
      <c r="D17" s="18" t="s">
        <v>66</v>
      </c>
      <c r="E17" s="3" t="s">
        <v>67</v>
      </c>
      <c r="F17" s="3" t="s">
        <v>68</v>
      </c>
      <c r="G17" s="3"/>
      <c r="H17" s="3"/>
      <c r="I17" s="3" t="s">
        <v>33</v>
      </c>
      <c r="J17" s="26" t="s">
        <v>69</v>
      </c>
      <c r="K17" s="20">
        <v>43190</v>
      </c>
      <c r="L17" s="21" t="s">
        <v>70</v>
      </c>
      <c r="M17" s="26">
        <v>44309</v>
      </c>
      <c r="N17" s="23">
        <v>2762.04</v>
      </c>
      <c r="O17" s="48" t="s">
        <v>71</v>
      </c>
      <c r="P17" s="72" t="s">
        <v>1265</v>
      </c>
      <c r="Q17" s="45">
        <v>28</v>
      </c>
      <c r="R17" s="34">
        <v>2612</v>
      </c>
      <c r="S17" s="82">
        <v>2303241480</v>
      </c>
      <c r="T17" s="81" t="s">
        <v>66</v>
      </c>
      <c r="U17" s="77" t="s">
        <v>71</v>
      </c>
      <c r="V17" s="78" t="s">
        <v>1265</v>
      </c>
      <c r="W17" s="32" t="b">
        <f t="shared" si="0"/>
        <v>1</v>
      </c>
      <c r="X17" s="32" t="b">
        <f t="shared" si="1"/>
        <v>1</v>
      </c>
      <c r="Y17" s="32" t="b">
        <f t="shared" si="2"/>
        <v>1</v>
      </c>
    </row>
    <row r="18" spans="1:25" ht="36.6">
      <c r="A18" s="39">
        <v>28</v>
      </c>
      <c r="B18" s="71" t="s">
        <v>892</v>
      </c>
      <c r="C18" s="36">
        <v>2303011820</v>
      </c>
      <c r="D18" s="18" t="s">
        <v>72</v>
      </c>
      <c r="E18" s="3" t="s">
        <v>25</v>
      </c>
      <c r="F18" s="3" t="s">
        <v>48</v>
      </c>
      <c r="G18" s="4"/>
      <c r="H18" s="4"/>
      <c r="I18" s="3" t="s">
        <v>33</v>
      </c>
      <c r="J18" s="20" t="s">
        <v>73</v>
      </c>
      <c r="K18" s="20">
        <v>43190</v>
      </c>
      <c r="L18" s="21" t="s">
        <v>74</v>
      </c>
      <c r="M18" s="26" t="s">
        <v>75</v>
      </c>
      <c r="N18" s="23">
        <v>1624.46</v>
      </c>
      <c r="O18" s="48" t="s">
        <v>19</v>
      </c>
      <c r="P18" s="72"/>
      <c r="Q18" s="45">
        <v>28</v>
      </c>
      <c r="R18" s="34">
        <v>2613</v>
      </c>
      <c r="S18" s="82">
        <v>2303011820</v>
      </c>
      <c r="T18" s="81" t="s">
        <v>72</v>
      </c>
      <c r="U18" s="77" t="s">
        <v>19</v>
      </c>
      <c r="V18" s="78"/>
      <c r="W18" s="32" t="b">
        <f t="shared" si="0"/>
        <v>1</v>
      </c>
      <c r="X18" s="32" t="b">
        <f t="shared" si="1"/>
        <v>1</v>
      </c>
      <c r="Y18" s="32" t="b">
        <f t="shared" si="2"/>
        <v>1</v>
      </c>
    </row>
    <row r="19" spans="1:25" ht="36.6">
      <c r="A19" s="39">
        <v>28</v>
      </c>
      <c r="B19" s="71" t="s">
        <v>893</v>
      </c>
      <c r="C19" s="36">
        <v>2303020170</v>
      </c>
      <c r="D19" s="18" t="s">
        <v>79</v>
      </c>
      <c r="E19" s="3" t="s">
        <v>25</v>
      </c>
      <c r="F19" s="3" t="s">
        <v>77</v>
      </c>
      <c r="G19" s="4"/>
      <c r="H19" s="4"/>
      <c r="I19" s="3" t="s">
        <v>33</v>
      </c>
      <c r="J19" s="27" t="s">
        <v>80</v>
      </c>
      <c r="K19" s="27">
        <v>43190</v>
      </c>
      <c r="L19" s="21" t="s">
        <v>81</v>
      </c>
      <c r="M19" s="26" t="s">
        <v>82</v>
      </c>
      <c r="N19" s="23">
        <v>1361.35</v>
      </c>
      <c r="O19" s="48" t="s">
        <v>19</v>
      </c>
      <c r="P19" s="72"/>
      <c r="Q19" s="45">
        <v>28</v>
      </c>
      <c r="R19" s="34">
        <v>2615</v>
      </c>
      <c r="S19" s="82">
        <v>2303020170</v>
      </c>
      <c r="T19" s="81" t="s">
        <v>79</v>
      </c>
      <c r="U19" s="77" t="s">
        <v>19</v>
      </c>
      <c r="V19" s="78"/>
      <c r="W19" s="32" t="b">
        <f t="shared" si="0"/>
        <v>1</v>
      </c>
      <c r="X19" s="32" t="b">
        <f t="shared" si="1"/>
        <v>1</v>
      </c>
      <c r="Y19" s="32" t="b">
        <f t="shared" si="2"/>
        <v>1</v>
      </c>
    </row>
    <row r="20" spans="1:25" ht="36.6">
      <c r="A20" s="39">
        <v>28</v>
      </c>
      <c r="B20" s="71" t="s">
        <v>894</v>
      </c>
      <c r="C20" s="36">
        <v>2303021080</v>
      </c>
      <c r="D20" s="18" t="s">
        <v>83</v>
      </c>
      <c r="E20" s="3" t="s">
        <v>25</v>
      </c>
      <c r="F20" s="3" t="s">
        <v>84</v>
      </c>
      <c r="G20" s="4"/>
      <c r="H20" s="4"/>
      <c r="I20" s="3" t="s">
        <v>33</v>
      </c>
      <c r="J20" s="20" t="s">
        <v>85</v>
      </c>
      <c r="K20" s="20">
        <v>43190</v>
      </c>
      <c r="L20" s="21" t="s">
        <v>86</v>
      </c>
      <c r="M20" s="26" t="s">
        <v>87</v>
      </c>
      <c r="N20" s="23">
        <v>1625.8</v>
      </c>
      <c r="O20" s="48" t="s">
        <v>19</v>
      </c>
      <c r="P20" s="72"/>
      <c r="Q20" s="45">
        <v>28</v>
      </c>
      <c r="R20" s="34">
        <v>2616</v>
      </c>
      <c r="S20" s="82">
        <v>2303021080</v>
      </c>
      <c r="T20" s="81" t="s">
        <v>83</v>
      </c>
      <c r="U20" s="77" t="s">
        <v>19</v>
      </c>
      <c r="V20" s="78"/>
      <c r="W20" s="32" t="b">
        <f t="shared" si="0"/>
        <v>1</v>
      </c>
      <c r="X20" s="32" t="b">
        <f t="shared" si="1"/>
        <v>1</v>
      </c>
      <c r="Y20" s="32" t="b">
        <f t="shared" si="2"/>
        <v>1</v>
      </c>
    </row>
    <row r="21" spans="1:25" ht="27">
      <c r="A21" s="39">
        <v>28</v>
      </c>
      <c r="B21" s="71" t="s">
        <v>895</v>
      </c>
      <c r="C21" s="36">
        <v>2303021090</v>
      </c>
      <c r="D21" s="18" t="s">
        <v>88</v>
      </c>
      <c r="E21" s="3" t="s">
        <v>25</v>
      </c>
      <c r="F21" s="3" t="s">
        <v>84</v>
      </c>
      <c r="G21" s="4"/>
      <c r="H21" s="4"/>
      <c r="I21" s="3" t="s">
        <v>33</v>
      </c>
      <c r="J21" s="20" t="s">
        <v>89</v>
      </c>
      <c r="K21" s="20">
        <v>43190</v>
      </c>
      <c r="L21" s="21" t="s">
        <v>90</v>
      </c>
      <c r="M21" s="28"/>
      <c r="N21" s="23">
        <v>8154.69</v>
      </c>
      <c r="O21" s="48"/>
      <c r="P21" s="72"/>
      <c r="Q21" s="45">
        <v>28</v>
      </c>
      <c r="R21" s="34">
        <v>2617</v>
      </c>
      <c r="S21" s="82">
        <v>2303021090</v>
      </c>
      <c r="T21" s="81" t="s">
        <v>88</v>
      </c>
      <c r="U21" s="77"/>
      <c r="V21" s="78"/>
      <c r="W21" s="32" t="b">
        <f t="shared" si="0"/>
        <v>1</v>
      </c>
      <c r="X21" s="32" t="b">
        <f t="shared" si="1"/>
        <v>1</v>
      </c>
      <c r="Y21" s="32" t="b">
        <f t="shared" si="2"/>
        <v>1</v>
      </c>
    </row>
    <row r="22" spans="1:25" ht="27">
      <c r="A22" s="39">
        <v>28</v>
      </c>
      <c r="B22" s="71" t="s">
        <v>896</v>
      </c>
      <c r="C22" s="36">
        <v>2303021190</v>
      </c>
      <c r="D22" s="18" t="s">
        <v>91</v>
      </c>
      <c r="E22" s="3" t="s">
        <v>25</v>
      </c>
      <c r="F22" s="3" t="s">
        <v>84</v>
      </c>
      <c r="G22" s="4"/>
      <c r="H22" s="4"/>
      <c r="I22" s="3" t="s">
        <v>33</v>
      </c>
      <c r="J22" s="20" t="s">
        <v>92</v>
      </c>
      <c r="K22" s="20">
        <v>43190</v>
      </c>
      <c r="L22" s="21" t="s">
        <v>93</v>
      </c>
      <c r="M22" s="26" t="s">
        <v>54</v>
      </c>
      <c r="N22" s="23">
        <v>1189.26</v>
      </c>
      <c r="O22" s="48" t="s">
        <v>1195</v>
      </c>
      <c r="P22" s="72" t="s">
        <v>1196</v>
      </c>
      <c r="Q22" s="45">
        <v>28</v>
      </c>
      <c r="R22" s="34">
        <v>2618</v>
      </c>
      <c r="S22" s="82">
        <v>2303021190</v>
      </c>
      <c r="T22" s="81" t="s">
        <v>91</v>
      </c>
      <c r="U22" s="48" t="s">
        <v>1195</v>
      </c>
      <c r="V22" s="83" t="s">
        <v>1196</v>
      </c>
      <c r="W22" s="32" t="b">
        <f t="shared" si="0"/>
        <v>1</v>
      </c>
      <c r="X22" s="32" t="b">
        <f t="shared" si="1"/>
        <v>1</v>
      </c>
      <c r="Y22" s="32" t="b">
        <f t="shared" si="2"/>
        <v>1</v>
      </c>
    </row>
    <row r="23" spans="1:25" ht="36.6">
      <c r="A23" s="39">
        <v>28</v>
      </c>
      <c r="B23" s="71" t="s">
        <v>897</v>
      </c>
      <c r="C23" s="36">
        <v>2303021340</v>
      </c>
      <c r="D23" s="18" t="s">
        <v>94</v>
      </c>
      <c r="E23" s="3" t="s">
        <v>25</v>
      </c>
      <c r="F23" s="3" t="s">
        <v>84</v>
      </c>
      <c r="G23" s="4"/>
      <c r="H23" s="4"/>
      <c r="I23" s="3" t="s">
        <v>33</v>
      </c>
      <c r="J23" s="20">
        <v>43145</v>
      </c>
      <c r="K23" s="20">
        <v>43190</v>
      </c>
      <c r="L23" s="21" t="s">
        <v>95</v>
      </c>
      <c r="M23" s="26">
        <v>44265</v>
      </c>
      <c r="N23" s="23">
        <v>2335.27</v>
      </c>
      <c r="O23" s="48" t="s">
        <v>19</v>
      </c>
      <c r="P23" s="72"/>
      <c r="Q23" s="45">
        <v>28</v>
      </c>
      <c r="R23" s="34">
        <v>2619</v>
      </c>
      <c r="S23" s="82">
        <v>2303021340</v>
      </c>
      <c r="T23" s="81" t="s">
        <v>94</v>
      </c>
      <c r="U23" s="77" t="s">
        <v>19</v>
      </c>
      <c r="V23" s="78"/>
      <c r="W23" s="32" t="b">
        <f t="shared" si="0"/>
        <v>1</v>
      </c>
      <c r="X23" s="32" t="b">
        <f t="shared" si="1"/>
        <v>1</v>
      </c>
      <c r="Y23" s="32" t="b">
        <f t="shared" si="2"/>
        <v>1</v>
      </c>
    </row>
    <row r="24" spans="1:25" ht="36.6">
      <c r="A24" s="39">
        <v>28</v>
      </c>
      <c r="B24" s="71" t="s">
        <v>898</v>
      </c>
      <c r="C24" s="36">
        <v>2303021560</v>
      </c>
      <c r="D24" s="18" t="s">
        <v>96</v>
      </c>
      <c r="E24" s="3" t="s">
        <v>25</v>
      </c>
      <c r="F24" s="3" t="s">
        <v>77</v>
      </c>
      <c r="G24" s="4"/>
      <c r="H24" s="4"/>
      <c r="I24" s="3" t="s">
        <v>33</v>
      </c>
      <c r="J24" s="27" t="s">
        <v>97</v>
      </c>
      <c r="K24" s="27">
        <v>43190</v>
      </c>
      <c r="L24" s="21" t="s">
        <v>98</v>
      </c>
      <c r="M24" s="26" t="s">
        <v>99</v>
      </c>
      <c r="N24" s="23">
        <v>1483.59</v>
      </c>
      <c r="O24" s="48" t="s">
        <v>19</v>
      </c>
      <c r="P24" s="72"/>
      <c r="Q24" s="45">
        <v>28</v>
      </c>
      <c r="R24" s="34">
        <v>2620</v>
      </c>
      <c r="S24" s="82">
        <v>2303021560</v>
      </c>
      <c r="T24" s="81" t="s">
        <v>96</v>
      </c>
      <c r="U24" s="77" t="s">
        <v>19</v>
      </c>
      <c r="V24" s="78"/>
      <c r="W24" s="32" t="b">
        <f t="shared" si="0"/>
        <v>1</v>
      </c>
      <c r="X24" s="32" t="b">
        <f t="shared" si="1"/>
        <v>1</v>
      </c>
      <c r="Y24" s="32" t="b">
        <f t="shared" si="2"/>
        <v>1</v>
      </c>
    </row>
    <row r="25" spans="1:25" ht="36.6">
      <c r="A25" s="39">
        <v>28</v>
      </c>
      <c r="B25" s="71" t="s">
        <v>899</v>
      </c>
      <c r="C25" s="36">
        <v>2303021780</v>
      </c>
      <c r="D25" s="18" t="s">
        <v>100</v>
      </c>
      <c r="E25" s="3" t="s">
        <v>25</v>
      </c>
      <c r="F25" s="3" t="s">
        <v>101</v>
      </c>
      <c r="G25" s="4"/>
      <c r="H25" s="4"/>
      <c r="I25" s="3" t="s">
        <v>33</v>
      </c>
      <c r="J25" s="27" t="s">
        <v>103</v>
      </c>
      <c r="K25" s="27">
        <v>43190</v>
      </c>
      <c r="L25" s="21" t="s">
        <v>104</v>
      </c>
      <c r="M25" s="28" t="s">
        <v>105</v>
      </c>
      <c r="N25" s="23">
        <v>6295.58</v>
      </c>
      <c r="O25" s="48" t="s">
        <v>19</v>
      </c>
      <c r="P25" s="72"/>
      <c r="Q25" s="45">
        <v>28</v>
      </c>
      <c r="R25" s="34">
        <v>2621</v>
      </c>
      <c r="S25" s="82">
        <v>2303021780</v>
      </c>
      <c r="T25" s="81" t="s">
        <v>100</v>
      </c>
      <c r="U25" s="77" t="s">
        <v>19</v>
      </c>
      <c r="V25" s="78"/>
      <c r="W25" s="32" t="b">
        <f t="shared" si="0"/>
        <v>1</v>
      </c>
      <c r="X25" s="32" t="b">
        <f t="shared" si="1"/>
        <v>1</v>
      </c>
      <c r="Y25" s="32" t="b">
        <f t="shared" si="2"/>
        <v>1</v>
      </c>
    </row>
    <row r="26" spans="1:25" ht="27">
      <c r="A26" s="39">
        <v>28</v>
      </c>
      <c r="B26" s="71" t="s">
        <v>900</v>
      </c>
      <c r="C26" s="36">
        <v>2303021800</v>
      </c>
      <c r="D26" s="18" t="s">
        <v>106</v>
      </c>
      <c r="E26" s="3" t="s">
        <v>25</v>
      </c>
      <c r="F26" s="3" t="s">
        <v>101</v>
      </c>
      <c r="G26" s="4"/>
      <c r="H26" s="4"/>
      <c r="I26" s="3" t="s">
        <v>33</v>
      </c>
      <c r="J26" s="20" t="s">
        <v>107</v>
      </c>
      <c r="K26" s="20">
        <v>43190</v>
      </c>
      <c r="L26" s="21" t="s">
        <v>108</v>
      </c>
      <c r="M26" s="26" t="s">
        <v>64</v>
      </c>
      <c r="N26" s="23">
        <v>5763.63</v>
      </c>
      <c r="O26" s="48" t="s">
        <v>109</v>
      </c>
      <c r="P26" s="72" t="s">
        <v>1263</v>
      </c>
      <c r="Q26" s="45">
        <v>28</v>
      </c>
      <c r="R26" s="34">
        <v>2622</v>
      </c>
      <c r="S26" s="82">
        <v>2303021800</v>
      </c>
      <c r="T26" s="81" t="s">
        <v>106</v>
      </c>
      <c r="U26" s="77" t="s">
        <v>109</v>
      </c>
      <c r="V26" s="78" t="s">
        <v>1263</v>
      </c>
      <c r="W26" s="32" t="b">
        <f t="shared" si="0"/>
        <v>1</v>
      </c>
      <c r="X26" s="32" t="b">
        <f t="shared" si="1"/>
        <v>1</v>
      </c>
      <c r="Y26" s="32" t="b">
        <f t="shared" si="2"/>
        <v>1</v>
      </c>
    </row>
    <row r="27" spans="1:25" ht="66.599999999999994">
      <c r="A27" s="39">
        <v>28</v>
      </c>
      <c r="B27" s="71" t="s">
        <v>901</v>
      </c>
      <c r="C27" s="36">
        <v>2303030800</v>
      </c>
      <c r="D27" s="18" t="s">
        <v>110</v>
      </c>
      <c r="E27" s="3" t="s">
        <v>25</v>
      </c>
      <c r="F27" s="3" t="s">
        <v>68</v>
      </c>
      <c r="G27" s="4"/>
      <c r="H27" s="4"/>
      <c r="I27" s="3" t="s">
        <v>33</v>
      </c>
      <c r="J27" s="27" t="s">
        <v>111</v>
      </c>
      <c r="K27" s="27">
        <v>43190</v>
      </c>
      <c r="L27" s="21" t="s">
        <v>112</v>
      </c>
      <c r="M27" s="26" t="s">
        <v>64</v>
      </c>
      <c r="N27" s="23">
        <v>4305.8500000000004</v>
      </c>
      <c r="O27" s="86" t="s">
        <v>1266</v>
      </c>
      <c r="P27" s="87" t="s">
        <v>1267</v>
      </c>
      <c r="Q27" s="85">
        <v>28</v>
      </c>
      <c r="R27" s="34">
        <v>2623</v>
      </c>
      <c r="S27" s="82">
        <v>2303030800</v>
      </c>
      <c r="T27" s="81" t="s">
        <v>110</v>
      </c>
      <c r="U27" s="77" t="s">
        <v>1266</v>
      </c>
      <c r="V27" s="88" t="s">
        <v>1267</v>
      </c>
      <c r="W27" s="32" t="b">
        <f t="shared" si="0"/>
        <v>1</v>
      </c>
      <c r="X27" s="32" t="b">
        <f t="shared" si="1"/>
        <v>1</v>
      </c>
      <c r="Y27" s="32" t="b">
        <f t="shared" si="2"/>
        <v>1</v>
      </c>
    </row>
    <row r="28" spans="1:25" ht="36.6">
      <c r="A28" s="39">
        <v>28</v>
      </c>
      <c r="B28" s="71" t="s">
        <v>902</v>
      </c>
      <c r="C28" s="36">
        <v>2303030930</v>
      </c>
      <c r="D28" s="18" t="s">
        <v>113</v>
      </c>
      <c r="E28" s="3" t="s">
        <v>25</v>
      </c>
      <c r="F28" s="3" t="s">
        <v>68</v>
      </c>
      <c r="G28" s="4"/>
      <c r="H28" s="4"/>
      <c r="I28" s="3" t="s">
        <v>33</v>
      </c>
      <c r="J28" s="27" t="s">
        <v>114</v>
      </c>
      <c r="K28" s="27">
        <v>43190</v>
      </c>
      <c r="L28" s="21" t="s">
        <v>115</v>
      </c>
      <c r="M28" s="26" t="s">
        <v>99</v>
      </c>
      <c r="N28" s="23">
        <v>1485.47</v>
      </c>
      <c r="O28" s="48" t="s">
        <v>19</v>
      </c>
      <c r="P28" s="72"/>
      <c r="Q28" s="45">
        <v>28</v>
      </c>
      <c r="R28" s="34">
        <v>2624</v>
      </c>
      <c r="S28" s="82">
        <v>2303030930</v>
      </c>
      <c r="T28" s="81" t="s">
        <v>113</v>
      </c>
      <c r="U28" s="77" t="s">
        <v>19</v>
      </c>
      <c r="V28" s="78"/>
      <c r="W28" s="32" t="b">
        <f t="shared" si="0"/>
        <v>1</v>
      </c>
      <c r="X28" s="32" t="b">
        <f t="shared" si="1"/>
        <v>1</v>
      </c>
      <c r="Y28" s="32" t="b">
        <f t="shared" si="2"/>
        <v>1</v>
      </c>
    </row>
    <row r="29" spans="1:25" ht="40.200000000000003">
      <c r="A29" s="39">
        <v>28</v>
      </c>
      <c r="B29" s="71" t="s">
        <v>903</v>
      </c>
      <c r="C29" s="36">
        <v>2303040050</v>
      </c>
      <c r="D29" s="18" t="s">
        <v>116</v>
      </c>
      <c r="E29" s="3" t="s">
        <v>25</v>
      </c>
      <c r="F29" s="3" t="s">
        <v>117</v>
      </c>
      <c r="G29" s="4"/>
      <c r="H29" s="4"/>
      <c r="I29" s="3" t="s">
        <v>33</v>
      </c>
      <c r="J29" s="20">
        <v>43100</v>
      </c>
      <c r="K29" s="27">
        <v>43190</v>
      </c>
      <c r="L29" s="21" t="s">
        <v>118</v>
      </c>
      <c r="M29" s="26" t="s">
        <v>119</v>
      </c>
      <c r="N29" s="23">
        <v>2372.37</v>
      </c>
      <c r="O29" s="86" t="s">
        <v>1268</v>
      </c>
      <c r="P29" s="87" t="s">
        <v>1269</v>
      </c>
      <c r="Q29" s="45">
        <v>28</v>
      </c>
      <c r="R29" s="34">
        <v>2625</v>
      </c>
      <c r="S29" s="82">
        <v>2303040050</v>
      </c>
      <c r="T29" s="81" t="s">
        <v>116</v>
      </c>
      <c r="U29" s="77" t="s">
        <v>1268</v>
      </c>
      <c r="V29" s="88" t="s">
        <v>1269</v>
      </c>
      <c r="W29" s="32" t="b">
        <f t="shared" si="0"/>
        <v>1</v>
      </c>
      <c r="X29" s="32" t="b">
        <f t="shared" si="1"/>
        <v>1</v>
      </c>
      <c r="Y29" s="32" t="b">
        <f t="shared" si="2"/>
        <v>1</v>
      </c>
    </row>
    <row r="30" spans="1:25" ht="36.6">
      <c r="A30" s="39">
        <v>28</v>
      </c>
      <c r="B30" s="71" t="s">
        <v>904</v>
      </c>
      <c r="C30" s="36">
        <v>2303040220</v>
      </c>
      <c r="D30" s="18" t="s">
        <v>120</v>
      </c>
      <c r="E30" s="3" t="s">
        <v>25</v>
      </c>
      <c r="F30" s="3" t="s">
        <v>117</v>
      </c>
      <c r="G30" s="4"/>
      <c r="H30" s="4"/>
      <c r="I30" s="3" t="s">
        <v>33</v>
      </c>
      <c r="J30" s="20" t="s">
        <v>121</v>
      </c>
      <c r="K30" s="20">
        <v>43190</v>
      </c>
      <c r="L30" s="21" t="s">
        <v>122</v>
      </c>
      <c r="M30" s="26" t="s">
        <v>59</v>
      </c>
      <c r="N30" s="23">
        <v>1909.08</v>
      </c>
      <c r="O30" s="48" t="s">
        <v>19</v>
      </c>
      <c r="P30" s="72"/>
      <c r="Q30" s="45">
        <v>28</v>
      </c>
      <c r="R30" s="34">
        <v>2626</v>
      </c>
      <c r="S30" s="82">
        <v>2303040220</v>
      </c>
      <c r="T30" s="81" t="s">
        <v>120</v>
      </c>
      <c r="U30" s="77" t="s">
        <v>19</v>
      </c>
      <c r="V30" s="78"/>
      <c r="W30" s="32" t="b">
        <f t="shared" si="0"/>
        <v>1</v>
      </c>
      <c r="X30" s="32" t="b">
        <f t="shared" si="1"/>
        <v>1</v>
      </c>
      <c r="Y30" s="32" t="b">
        <f t="shared" si="2"/>
        <v>1</v>
      </c>
    </row>
    <row r="31" spans="1:25" ht="36.6">
      <c r="A31" s="39">
        <v>28</v>
      </c>
      <c r="B31" s="71" t="s">
        <v>905</v>
      </c>
      <c r="C31" s="36">
        <v>2303040490</v>
      </c>
      <c r="D31" s="18" t="s">
        <v>123</v>
      </c>
      <c r="E31" s="3" t="s">
        <v>25</v>
      </c>
      <c r="F31" s="3" t="s">
        <v>117</v>
      </c>
      <c r="G31" s="4"/>
      <c r="H31" s="4"/>
      <c r="I31" s="3" t="s">
        <v>33</v>
      </c>
      <c r="J31" s="20" t="s">
        <v>124</v>
      </c>
      <c r="K31" s="20">
        <v>43190</v>
      </c>
      <c r="L31" s="21" t="s">
        <v>125</v>
      </c>
      <c r="M31" s="26">
        <v>44347</v>
      </c>
      <c r="N31" s="23">
        <v>1937.78</v>
      </c>
      <c r="O31" s="48" t="s">
        <v>19</v>
      </c>
      <c r="P31" s="72"/>
      <c r="Q31" s="45">
        <v>28</v>
      </c>
      <c r="R31" s="34">
        <v>2627</v>
      </c>
      <c r="S31" s="82">
        <v>2303040490</v>
      </c>
      <c r="T31" s="81" t="s">
        <v>123</v>
      </c>
      <c r="U31" s="77" t="s">
        <v>19</v>
      </c>
      <c r="V31" s="78"/>
      <c r="W31" s="32" t="b">
        <f t="shared" si="0"/>
        <v>1</v>
      </c>
      <c r="X31" s="32" t="b">
        <f t="shared" si="1"/>
        <v>1</v>
      </c>
      <c r="Y31" s="32" t="b">
        <f t="shared" si="2"/>
        <v>1</v>
      </c>
    </row>
    <row r="32" spans="1:25" ht="27">
      <c r="A32" s="39">
        <v>28</v>
      </c>
      <c r="B32" s="71" t="s">
        <v>906</v>
      </c>
      <c r="C32" s="36">
        <v>2303040630</v>
      </c>
      <c r="D32" s="18" t="s">
        <v>126</v>
      </c>
      <c r="E32" s="3" t="s">
        <v>25</v>
      </c>
      <c r="F32" s="3" t="s">
        <v>117</v>
      </c>
      <c r="G32" s="4"/>
      <c r="H32" s="4"/>
      <c r="I32" s="3" t="s">
        <v>33</v>
      </c>
      <c r="J32" s="20" t="s">
        <v>92</v>
      </c>
      <c r="K32" s="20">
        <v>43190</v>
      </c>
      <c r="L32" s="21" t="s">
        <v>127</v>
      </c>
      <c r="M32" s="26" t="s">
        <v>59</v>
      </c>
      <c r="N32" s="23">
        <v>1727.88</v>
      </c>
      <c r="O32" s="48" t="s">
        <v>1219</v>
      </c>
      <c r="P32" s="72" t="s">
        <v>1220</v>
      </c>
      <c r="Q32" s="45">
        <v>28</v>
      </c>
      <c r="R32" s="34">
        <v>2628</v>
      </c>
      <c r="S32" s="82">
        <v>2303040630</v>
      </c>
      <c r="T32" s="81" t="s">
        <v>126</v>
      </c>
      <c r="U32" s="48" t="s">
        <v>1219</v>
      </c>
      <c r="V32" s="83" t="s">
        <v>1220</v>
      </c>
      <c r="W32" s="32" t="b">
        <f t="shared" si="0"/>
        <v>1</v>
      </c>
      <c r="X32" s="32" t="b">
        <f t="shared" si="1"/>
        <v>1</v>
      </c>
      <c r="Y32" s="32" t="b">
        <f t="shared" si="2"/>
        <v>1</v>
      </c>
    </row>
    <row r="33" spans="1:25" ht="27">
      <c r="A33" s="39">
        <v>28</v>
      </c>
      <c r="B33" s="71" t="s">
        <v>907</v>
      </c>
      <c r="C33" s="36">
        <v>2303040660</v>
      </c>
      <c r="D33" s="18" t="s">
        <v>128</v>
      </c>
      <c r="E33" s="3" t="s">
        <v>25</v>
      </c>
      <c r="F33" s="3" t="s">
        <v>117</v>
      </c>
      <c r="G33" s="4"/>
      <c r="H33" s="4"/>
      <c r="I33" s="3" t="s">
        <v>33</v>
      </c>
      <c r="J33" s="20" t="s">
        <v>43</v>
      </c>
      <c r="K33" s="20">
        <v>43190</v>
      </c>
      <c r="L33" s="21" t="s">
        <v>129</v>
      </c>
      <c r="M33" s="26" t="s">
        <v>64</v>
      </c>
      <c r="N33" s="23">
        <v>1393.69</v>
      </c>
      <c r="O33" s="48" t="s">
        <v>130</v>
      </c>
      <c r="P33" s="72" t="s">
        <v>1263</v>
      </c>
      <c r="Q33" s="45">
        <v>28</v>
      </c>
      <c r="R33" s="34">
        <v>2629</v>
      </c>
      <c r="S33" s="82">
        <v>2303040660</v>
      </c>
      <c r="T33" s="81" t="s">
        <v>128</v>
      </c>
      <c r="U33" s="77" t="s">
        <v>130</v>
      </c>
      <c r="V33" s="78" t="s">
        <v>1263</v>
      </c>
      <c r="W33" s="32" t="b">
        <f t="shared" si="0"/>
        <v>1</v>
      </c>
      <c r="X33" s="32" t="b">
        <f t="shared" si="1"/>
        <v>1</v>
      </c>
      <c r="Y33" s="32" t="b">
        <f t="shared" si="2"/>
        <v>1</v>
      </c>
    </row>
    <row r="34" spans="1:25" ht="36.6">
      <c r="A34" s="39">
        <v>28</v>
      </c>
      <c r="B34" s="71" t="s">
        <v>908</v>
      </c>
      <c r="C34" s="36">
        <v>2303040820</v>
      </c>
      <c r="D34" s="18" t="s">
        <v>131</v>
      </c>
      <c r="E34" s="3" t="s">
        <v>25</v>
      </c>
      <c r="F34" s="3" t="s">
        <v>117</v>
      </c>
      <c r="G34" s="4"/>
      <c r="H34" s="4"/>
      <c r="I34" s="3" t="s">
        <v>33</v>
      </c>
      <c r="J34" s="20" t="s">
        <v>132</v>
      </c>
      <c r="K34" s="20">
        <v>43190</v>
      </c>
      <c r="L34" s="21" t="s">
        <v>133</v>
      </c>
      <c r="M34" s="26" t="s">
        <v>41</v>
      </c>
      <c r="N34" s="23">
        <v>4081.05</v>
      </c>
      <c r="O34" s="48" t="s">
        <v>19</v>
      </c>
      <c r="P34" s="72"/>
      <c r="Q34" s="45">
        <v>28</v>
      </c>
      <c r="R34" s="34">
        <v>2630</v>
      </c>
      <c r="S34" s="82">
        <v>2303040820</v>
      </c>
      <c r="T34" s="81" t="s">
        <v>131</v>
      </c>
      <c r="U34" s="77" t="s">
        <v>19</v>
      </c>
      <c r="V34" s="78"/>
      <c r="W34" s="32" t="b">
        <f t="shared" si="0"/>
        <v>1</v>
      </c>
      <c r="X34" s="32" t="b">
        <f t="shared" si="1"/>
        <v>1</v>
      </c>
      <c r="Y34" s="32" t="b">
        <f t="shared" si="2"/>
        <v>1</v>
      </c>
    </row>
    <row r="35" spans="1:25" ht="27">
      <c r="A35" s="39">
        <v>28</v>
      </c>
      <c r="B35" s="71" t="s">
        <v>909</v>
      </c>
      <c r="C35" s="36">
        <v>2303041520</v>
      </c>
      <c r="D35" s="18" t="s">
        <v>134</v>
      </c>
      <c r="E35" s="3" t="s">
        <v>25</v>
      </c>
      <c r="F35" s="3" t="s">
        <v>135</v>
      </c>
      <c r="G35" s="4"/>
      <c r="H35" s="4"/>
      <c r="I35" s="3" t="s">
        <v>33</v>
      </c>
      <c r="J35" s="20" t="s">
        <v>136</v>
      </c>
      <c r="K35" s="20">
        <v>43190</v>
      </c>
      <c r="L35" s="21" t="s">
        <v>137</v>
      </c>
      <c r="M35" s="26" t="s">
        <v>138</v>
      </c>
      <c r="N35" s="23">
        <v>2596.2800000000002</v>
      </c>
      <c r="O35" s="48" t="s">
        <v>1191</v>
      </c>
      <c r="P35" s="72" t="s">
        <v>1192</v>
      </c>
      <c r="Q35" s="45">
        <v>28</v>
      </c>
      <c r="R35" s="34">
        <v>2631</v>
      </c>
      <c r="S35" s="82">
        <v>2303041520</v>
      </c>
      <c r="T35" s="81" t="s">
        <v>134</v>
      </c>
      <c r="U35" s="48" t="s">
        <v>1191</v>
      </c>
      <c r="V35" s="83" t="s">
        <v>1192</v>
      </c>
      <c r="W35" s="32" t="b">
        <f t="shared" si="0"/>
        <v>1</v>
      </c>
      <c r="X35" s="32" t="b">
        <f t="shared" si="1"/>
        <v>1</v>
      </c>
      <c r="Y35" s="32" t="b">
        <f t="shared" si="2"/>
        <v>1</v>
      </c>
    </row>
    <row r="36" spans="1:25" ht="36.6">
      <c r="A36" s="39">
        <v>28</v>
      </c>
      <c r="B36" s="71" t="s">
        <v>910</v>
      </c>
      <c r="C36" s="36">
        <v>2303041790</v>
      </c>
      <c r="D36" s="18" t="s">
        <v>139</v>
      </c>
      <c r="E36" s="3" t="s">
        <v>25</v>
      </c>
      <c r="F36" s="3" t="s">
        <v>135</v>
      </c>
      <c r="G36" s="4"/>
      <c r="H36" s="4"/>
      <c r="I36" s="3" t="s">
        <v>33</v>
      </c>
      <c r="J36" s="20" t="s">
        <v>140</v>
      </c>
      <c r="K36" s="20">
        <v>43190</v>
      </c>
      <c r="L36" s="21" t="s">
        <v>141</v>
      </c>
      <c r="M36" s="26" t="s">
        <v>142</v>
      </c>
      <c r="N36" s="23">
        <v>1512.16</v>
      </c>
      <c r="O36" s="48" t="s">
        <v>19</v>
      </c>
      <c r="P36" s="72"/>
      <c r="Q36" s="45">
        <v>28</v>
      </c>
      <c r="R36" s="34">
        <v>2632</v>
      </c>
      <c r="S36" s="82">
        <v>2303041790</v>
      </c>
      <c r="T36" s="81" t="s">
        <v>139</v>
      </c>
      <c r="U36" s="77" t="s">
        <v>19</v>
      </c>
      <c r="V36" s="78"/>
      <c r="W36" s="32" t="b">
        <f t="shared" si="0"/>
        <v>1</v>
      </c>
      <c r="X36" s="32" t="b">
        <f t="shared" si="1"/>
        <v>1</v>
      </c>
      <c r="Y36" s="32" t="b">
        <f t="shared" si="2"/>
        <v>1</v>
      </c>
    </row>
    <row r="37" spans="1:25" ht="66.599999999999994">
      <c r="A37" s="39">
        <v>28</v>
      </c>
      <c r="B37" s="71" t="s">
        <v>911</v>
      </c>
      <c r="C37" s="36">
        <v>2303041930</v>
      </c>
      <c r="D37" s="18" t="s">
        <v>143</v>
      </c>
      <c r="E37" s="3" t="s">
        <v>25</v>
      </c>
      <c r="F37" s="3" t="s">
        <v>135</v>
      </c>
      <c r="G37" s="4"/>
      <c r="H37" s="4"/>
      <c r="I37" s="3" t="s">
        <v>33</v>
      </c>
      <c r="J37" s="27">
        <v>43131</v>
      </c>
      <c r="K37" s="27">
        <v>43190</v>
      </c>
      <c r="L37" s="21" t="s">
        <v>144</v>
      </c>
      <c r="M37" s="26" t="s">
        <v>45</v>
      </c>
      <c r="N37" s="23">
        <f>1355.17-604.89</f>
        <v>750.28000000000009</v>
      </c>
      <c r="O37" s="86" t="s">
        <v>1270</v>
      </c>
      <c r="P37" s="84" t="s">
        <v>1271</v>
      </c>
      <c r="Q37" s="89">
        <v>28</v>
      </c>
      <c r="R37" s="34">
        <v>2633</v>
      </c>
      <c r="S37" s="82">
        <v>2303041930</v>
      </c>
      <c r="T37" s="81" t="s">
        <v>143</v>
      </c>
      <c r="U37" s="77" t="s">
        <v>1270</v>
      </c>
      <c r="V37" s="90" t="s">
        <v>1271</v>
      </c>
      <c r="W37" s="32" t="b">
        <f t="shared" si="0"/>
        <v>1</v>
      </c>
      <c r="X37" s="32" t="b">
        <f t="shared" si="1"/>
        <v>1</v>
      </c>
      <c r="Y37" s="32" t="b">
        <f t="shared" si="2"/>
        <v>1</v>
      </c>
    </row>
    <row r="38" spans="1:25" ht="36.6">
      <c r="A38" s="39">
        <v>28</v>
      </c>
      <c r="B38" s="71" t="s">
        <v>912</v>
      </c>
      <c r="C38" s="36">
        <v>2303042000</v>
      </c>
      <c r="D38" s="18" t="s">
        <v>145</v>
      </c>
      <c r="E38" s="3" t="s">
        <v>25</v>
      </c>
      <c r="F38" s="3" t="s">
        <v>135</v>
      </c>
      <c r="G38" s="4"/>
      <c r="H38" s="4"/>
      <c r="I38" s="3" t="s">
        <v>33</v>
      </c>
      <c r="J38" s="20" t="s">
        <v>146</v>
      </c>
      <c r="K38" s="20">
        <v>43190</v>
      </c>
      <c r="L38" s="21" t="s">
        <v>147</v>
      </c>
      <c r="M38" s="26">
        <v>44368</v>
      </c>
      <c r="N38" s="23">
        <v>2954.61</v>
      </c>
      <c r="O38" s="48" t="s">
        <v>148</v>
      </c>
      <c r="P38" s="72"/>
      <c r="Q38" s="45">
        <v>28</v>
      </c>
      <c r="R38" s="34">
        <v>2634</v>
      </c>
      <c r="S38" s="82">
        <v>2303042000</v>
      </c>
      <c r="T38" s="81" t="s">
        <v>145</v>
      </c>
      <c r="U38" s="77" t="s">
        <v>148</v>
      </c>
      <c r="V38" s="78"/>
      <c r="W38" s="32" t="b">
        <f t="shared" si="0"/>
        <v>1</v>
      </c>
      <c r="X38" s="32" t="b">
        <f t="shared" si="1"/>
        <v>1</v>
      </c>
      <c r="Y38" s="32" t="b">
        <f t="shared" si="2"/>
        <v>1</v>
      </c>
    </row>
    <row r="39" spans="1:25" ht="36.6">
      <c r="A39" s="39">
        <v>28</v>
      </c>
      <c r="B39" s="71" t="s">
        <v>913</v>
      </c>
      <c r="C39" s="36">
        <v>2303042130</v>
      </c>
      <c r="D39" s="18" t="s">
        <v>149</v>
      </c>
      <c r="E39" s="3" t="s">
        <v>25</v>
      </c>
      <c r="F39" s="3" t="s">
        <v>135</v>
      </c>
      <c r="G39" s="4"/>
      <c r="H39" s="4"/>
      <c r="I39" s="3" t="s">
        <v>33</v>
      </c>
      <c r="J39" s="20">
        <v>43131</v>
      </c>
      <c r="K39" s="20">
        <v>43190</v>
      </c>
      <c r="L39" s="21" t="s">
        <v>150</v>
      </c>
      <c r="M39" s="26">
        <v>44342</v>
      </c>
      <c r="N39" s="23">
        <v>1772.91</v>
      </c>
      <c r="O39" s="48" t="s">
        <v>148</v>
      </c>
      <c r="P39" s="72"/>
      <c r="Q39" s="45">
        <v>28</v>
      </c>
      <c r="R39" s="34">
        <v>2635</v>
      </c>
      <c r="S39" s="82">
        <v>2303042130</v>
      </c>
      <c r="T39" s="81" t="s">
        <v>149</v>
      </c>
      <c r="U39" s="77" t="s">
        <v>148</v>
      </c>
      <c r="V39" s="78"/>
      <c r="W39" s="32" t="b">
        <f t="shared" si="0"/>
        <v>1</v>
      </c>
      <c r="X39" s="32" t="b">
        <f t="shared" si="1"/>
        <v>1</v>
      </c>
      <c r="Y39" s="32" t="b">
        <f t="shared" si="2"/>
        <v>1</v>
      </c>
    </row>
    <row r="40" spans="1:25" ht="36.6">
      <c r="A40" s="39">
        <v>28</v>
      </c>
      <c r="B40" s="71" t="s">
        <v>914</v>
      </c>
      <c r="C40" s="36">
        <v>2303042160</v>
      </c>
      <c r="D40" s="18" t="s">
        <v>151</v>
      </c>
      <c r="E40" s="3" t="s">
        <v>25</v>
      </c>
      <c r="F40" s="3" t="s">
        <v>135</v>
      </c>
      <c r="G40" s="4"/>
      <c r="H40" s="4"/>
      <c r="I40" s="3" t="s">
        <v>33</v>
      </c>
      <c r="J40" s="20">
        <v>43065</v>
      </c>
      <c r="K40" s="20">
        <v>43190</v>
      </c>
      <c r="L40" s="21" t="s">
        <v>152</v>
      </c>
      <c r="M40" s="26">
        <v>44238</v>
      </c>
      <c r="N40" s="23">
        <v>4403.1000000000004</v>
      </c>
      <c r="O40" s="48" t="s">
        <v>19</v>
      </c>
      <c r="P40" s="72"/>
      <c r="Q40" s="45">
        <v>28</v>
      </c>
      <c r="R40" s="34">
        <v>2636</v>
      </c>
      <c r="S40" s="82">
        <v>2303042160</v>
      </c>
      <c r="T40" s="81" t="s">
        <v>151</v>
      </c>
      <c r="U40" s="77" t="s">
        <v>19</v>
      </c>
      <c r="V40" s="78"/>
      <c r="W40" s="32" t="b">
        <f t="shared" si="0"/>
        <v>1</v>
      </c>
      <c r="X40" s="32" t="b">
        <f t="shared" si="1"/>
        <v>1</v>
      </c>
      <c r="Y40" s="32" t="b">
        <f t="shared" si="2"/>
        <v>1</v>
      </c>
    </row>
    <row r="41" spans="1:25" ht="36.6">
      <c r="A41" s="39">
        <v>28</v>
      </c>
      <c r="B41" s="71" t="s">
        <v>915</v>
      </c>
      <c r="C41" s="36">
        <v>2303042501</v>
      </c>
      <c r="D41" s="18" t="s">
        <v>153</v>
      </c>
      <c r="E41" s="3" t="s">
        <v>25</v>
      </c>
      <c r="F41" s="3" t="s">
        <v>135</v>
      </c>
      <c r="G41" s="4"/>
      <c r="H41" s="4"/>
      <c r="I41" s="3" t="s">
        <v>33</v>
      </c>
      <c r="J41" s="27" t="s">
        <v>154</v>
      </c>
      <c r="K41" s="27">
        <v>43190</v>
      </c>
      <c r="L41" s="21" t="s">
        <v>155</v>
      </c>
      <c r="M41" s="28" t="s">
        <v>87</v>
      </c>
      <c r="N41" s="23">
        <v>7766.61</v>
      </c>
      <c r="O41" s="48" t="s">
        <v>19</v>
      </c>
      <c r="P41" s="72"/>
      <c r="Q41" s="45">
        <v>28</v>
      </c>
      <c r="R41" s="34">
        <v>2637</v>
      </c>
      <c r="S41" s="82">
        <v>2303042501</v>
      </c>
      <c r="T41" s="81" t="s">
        <v>153</v>
      </c>
      <c r="U41" s="77" t="s">
        <v>19</v>
      </c>
      <c r="V41" s="78"/>
      <c r="W41" s="32" t="b">
        <f t="shared" si="0"/>
        <v>1</v>
      </c>
      <c r="X41" s="32" t="b">
        <f t="shared" si="1"/>
        <v>1</v>
      </c>
      <c r="Y41" s="32" t="b">
        <f t="shared" si="2"/>
        <v>1</v>
      </c>
    </row>
    <row r="42" spans="1:25" ht="36.6">
      <c r="A42" s="39">
        <v>28</v>
      </c>
      <c r="B42" s="71" t="s">
        <v>916</v>
      </c>
      <c r="C42" s="36">
        <v>2303050240</v>
      </c>
      <c r="D42" s="18" t="s">
        <v>156</v>
      </c>
      <c r="E42" s="3" t="s">
        <v>25</v>
      </c>
      <c r="F42" s="3" t="s">
        <v>157</v>
      </c>
      <c r="G42" s="4"/>
      <c r="H42" s="4"/>
      <c r="I42" s="3" t="s">
        <v>33</v>
      </c>
      <c r="J42" s="20" t="s">
        <v>158</v>
      </c>
      <c r="K42" s="20" t="s">
        <v>159</v>
      </c>
      <c r="L42" s="21" t="s">
        <v>160</v>
      </c>
      <c r="M42" s="26" t="s">
        <v>41</v>
      </c>
      <c r="N42" s="23">
        <v>3991.69</v>
      </c>
      <c r="O42" s="48" t="s">
        <v>19</v>
      </c>
      <c r="P42" s="72"/>
      <c r="Q42" s="45">
        <v>28</v>
      </c>
      <c r="R42" s="34">
        <v>2638</v>
      </c>
      <c r="S42" s="82">
        <v>2303050240</v>
      </c>
      <c r="T42" s="81" t="s">
        <v>156</v>
      </c>
      <c r="U42" s="77" t="s">
        <v>19</v>
      </c>
      <c r="V42" s="78"/>
      <c r="W42" s="32" t="b">
        <f t="shared" si="0"/>
        <v>1</v>
      </c>
      <c r="X42" s="32" t="b">
        <f t="shared" si="1"/>
        <v>1</v>
      </c>
      <c r="Y42" s="32" t="b">
        <f t="shared" si="2"/>
        <v>1</v>
      </c>
    </row>
    <row r="43" spans="1:25" ht="53.4">
      <c r="A43" s="39">
        <v>28</v>
      </c>
      <c r="B43" s="71" t="s">
        <v>917</v>
      </c>
      <c r="C43" s="36">
        <v>2303050430</v>
      </c>
      <c r="D43" s="18" t="s">
        <v>161</v>
      </c>
      <c r="E43" s="3" t="s">
        <v>25</v>
      </c>
      <c r="F43" s="3" t="s">
        <v>157</v>
      </c>
      <c r="G43" s="4"/>
      <c r="H43" s="4"/>
      <c r="I43" s="3" t="s">
        <v>33</v>
      </c>
      <c r="J43" s="27" t="s">
        <v>162</v>
      </c>
      <c r="K43" s="27">
        <v>43190</v>
      </c>
      <c r="L43" s="21" t="s">
        <v>163</v>
      </c>
      <c r="M43" s="26" t="s">
        <v>138</v>
      </c>
      <c r="N43" s="23">
        <f>2698.75-0.03-0.02</f>
        <v>2698.7</v>
      </c>
      <c r="O43" s="86" t="s">
        <v>164</v>
      </c>
      <c r="P43" s="84" t="s">
        <v>1272</v>
      </c>
      <c r="Q43" s="85">
        <v>28</v>
      </c>
      <c r="R43" s="34">
        <v>2639</v>
      </c>
      <c r="S43" s="82" t="s">
        <v>1257</v>
      </c>
      <c r="T43" s="81" t="s">
        <v>161</v>
      </c>
      <c r="U43" s="77" t="s">
        <v>164</v>
      </c>
      <c r="V43" s="78" t="s">
        <v>1272</v>
      </c>
      <c r="W43" s="32" t="b">
        <f t="shared" si="0"/>
        <v>1</v>
      </c>
      <c r="X43" s="32" t="b">
        <f t="shared" si="1"/>
        <v>1</v>
      </c>
      <c r="Y43" s="32" t="b">
        <f t="shared" si="2"/>
        <v>1</v>
      </c>
    </row>
    <row r="44" spans="1:25" ht="36.6">
      <c r="A44" s="39">
        <v>28</v>
      </c>
      <c r="B44" s="71" t="s">
        <v>918</v>
      </c>
      <c r="C44" s="36">
        <v>2303050650</v>
      </c>
      <c r="D44" s="18" t="s">
        <v>165</v>
      </c>
      <c r="E44" s="3" t="s">
        <v>25</v>
      </c>
      <c r="F44" s="3" t="s">
        <v>166</v>
      </c>
      <c r="G44" s="4"/>
      <c r="H44" s="4"/>
      <c r="I44" s="3" t="s">
        <v>33</v>
      </c>
      <c r="J44" s="20" t="s">
        <v>40</v>
      </c>
      <c r="K44" s="20">
        <v>43190</v>
      </c>
      <c r="L44" s="21" t="s">
        <v>167</v>
      </c>
      <c r="M44" s="26" t="s">
        <v>41</v>
      </c>
      <c r="N44" s="23">
        <v>3955.09</v>
      </c>
      <c r="O44" s="48" t="s">
        <v>19</v>
      </c>
      <c r="P44" s="72"/>
      <c r="Q44" s="45">
        <v>28</v>
      </c>
      <c r="R44" s="34">
        <v>2640</v>
      </c>
      <c r="S44" s="82">
        <v>2303050650</v>
      </c>
      <c r="T44" s="81" t="s">
        <v>165</v>
      </c>
      <c r="U44" s="77" t="s">
        <v>19</v>
      </c>
      <c r="V44" s="78"/>
      <c r="W44" s="32" t="b">
        <f t="shared" si="0"/>
        <v>1</v>
      </c>
      <c r="X44" s="32" t="b">
        <f t="shared" si="1"/>
        <v>1</v>
      </c>
      <c r="Y44" s="32" t="b">
        <f t="shared" si="2"/>
        <v>1</v>
      </c>
    </row>
    <row r="45" spans="1:25" ht="36.6">
      <c r="A45" s="39">
        <v>28</v>
      </c>
      <c r="B45" s="71" t="s">
        <v>919</v>
      </c>
      <c r="C45" s="36">
        <v>2303051360</v>
      </c>
      <c r="D45" s="18" t="s">
        <v>168</v>
      </c>
      <c r="E45" s="3" t="s">
        <v>25</v>
      </c>
      <c r="F45" s="3" t="s">
        <v>169</v>
      </c>
      <c r="G45" s="4"/>
      <c r="H45" s="4"/>
      <c r="I45" s="3" t="s">
        <v>33</v>
      </c>
      <c r="J45" s="27">
        <v>43142</v>
      </c>
      <c r="K45" s="27">
        <v>43190</v>
      </c>
      <c r="L45" s="21" t="s">
        <v>170</v>
      </c>
      <c r="M45" s="26" t="s">
        <v>142</v>
      </c>
      <c r="N45" s="23">
        <v>1530.2</v>
      </c>
      <c r="O45" s="48" t="s">
        <v>19</v>
      </c>
      <c r="P45" s="72"/>
      <c r="Q45" s="45">
        <v>28</v>
      </c>
      <c r="R45" s="34">
        <v>2641</v>
      </c>
      <c r="S45" s="82">
        <v>2303051360</v>
      </c>
      <c r="T45" s="81" t="s">
        <v>168</v>
      </c>
      <c r="U45" s="77" t="s">
        <v>19</v>
      </c>
      <c r="V45" s="78"/>
      <c r="W45" s="32" t="b">
        <f t="shared" si="0"/>
        <v>1</v>
      </c>
      <c r="X45" s="32" t="b">
        <f t="shared" si="1"/>
        <v>1</v>
      </c>
      <c r="Y45" s="32" t="b">
        <f t="shared" si="2"/>
        <v>1</v>
      </c>
    </row>
    <row r="46" spans="1:25" ht="27">
      <c r="A46" s="39">
        <v>28</v>
      </c>
      <c r="B46" s="71" t="s">
        <v>920</v>
      </c>
      <c r="C46" s="36">
        <v>2303051790</v>
      </c>
      <c r="D46" s="18" t="s">
        <v>171</v>
      </c>
      <c r="E46" s="3" t="s">
        <v>25</v>
      </c>
      <c r="F46" s="3" t="s">
        <v>172</v>
      </c>
      <c r="G46" s="4"/>
      <c r="H46" s="4"/>
      <c r="I46" s="3" t="s">
        <v>33</v>
      </c>
      <c r="J46" s="27" t="s">
        <v>173</v>
      </c>
      <c r="K46" s="27">
        <v>43190</v>
      </c>
      <c r="L46" s="21" t="s">
        <v>174</v>
      </c>
      <c r="M46" s="26" t="s">
        <v>105</v>
      </c>
      <c r="N46" s="23">
        <v>5057.6000000000004</v>
      </c>
      <c r="O46" s="48" t="s">
        <v>1168</v>
      </c>
      <c r="P46" s="72" t="s">
        <v>1169</v>
      </c>
      <c r="Q46" s="45">
        <v>28</v>
      </c>
      <c r="R46" s="34">
        <v>2642</v>
      </c>
      <c r="S46" s="82">
        <v>2303051790</v>
      </c>
      <c r="T46" s="81" t="s">
        <v>171</v>
      </c>
      <c r="U46" s="48" t="s">
        <v>1168</v>
      </c>
      <c r="V46" s="83" t="s">
        <v>1169</v>
      </c>
      <c r="W46" s="32" t="b">
        <f t="shared" si="0"/>
        <v>1</v>
      </c>
      <c r="X46" s="32" t="b">
        <f t="shared" si="1"/>
        <v>1</v>
      </c>
      <c r="Y46" s="32" t="b">
        <f t="shared" si="2"/>
        <v>1</v>
      </c>
    </row>
    <row r="47" spans="1:25" ht="36.6">
      <c r="A47" s="39">
        <v>28</v>
      </c>
      <c r="B47" s="71" t="s">
        <v>921</v>
      </c>
      <c r="C47" s="36">
        <v>2303060110</v>
      </c>
      <c r="D47" s="18" t="s">
        <v>175</v>
      </c>
      <c r="E47" s="3" t="s">
        <v>176</v>
      </c>
      <c r="F47" s="3" t="s">
        <v>77</v>
      </c>
      <c r="G47" s="4"/>
      <c r="H47" s="4"/>
      <c r="I47" s="3" t="s">
        <v>33</v>
      </c>
      <c r="J47" s="20" t="s">
        <v>159</v>
      </c>
      <c r="K47" s="20">
        <v>43190</v>
      </c>
      <c r="L47" s="21" t="s">
        <v>177</v>
      </c>
      <c r="M47" s="26" t="s">
        <v>51</v>
      </c>
      <c r="N47" s="23">
        <v>1940.86</v>
      </c>
      <c r="O47" s="48" t="s">
        <v>19</v>
      </c>
      <c r="P47" s="72"/>
      <c r="Q47" s="45">
        <v>28</v>
      </c>
      <c r="R47" s="34">
        <v>2643</v>
      </c>
      <c r="S47" s="82">
        <v>2303060110</v>
      </c>
      <c r="T47" s="81" t="s">
        <v>175</v>
      </c>
      <c r="U47" s="77" t="s">
        <v>19</v>
      </c>
      <c r="V47" s="78"/>
      <c r="W47" s="32" t="b">
        <f t="shared" si="0"/>
        <v>1</v>
      </c>
      <c r="X47" s="32" t="b">
        <f t="shared" si="1"/>
        <v>1</v>
      </c>
      <c r="Y47" s="32" t="b">
        <f t="shared" si="2"/>
        <v>1</v>
      </c>
    </row>
    <row r="48" spans="1:25" ht="36.6">
      <c r="A48" s="39">
        <v>28</v>
      </c>
      <c r="B48" s="71" t="s">
        <v>922</v>
      </c>
      <c r="C48" s="36">
        <v>2303060330</v>
      </c>
      <c r="D48" s="18" t="s">
        <v>178</v>
      </c>
      <c r="E48" s="3" t="s">
        <v>176</v>
      </c>
      <c r="F48" s="3" t="s">
        <v>77</v>
      </c>
      <c r="G48" s="4"/>
      <c r="H48" s="4"/>
      <c r="I48" s="3" t="s">
        <v>33</v>
      </c>
      <c r="J48" s="27" t="s">
        <v>179</v>
      </c>
      <c r="K48" s="27">
        <v>43190</v>
      </c>
      <c r="L48" s="21" t="s">
        <v>180</v>
      </c>
      <c r="M48" s="26" t="s">
        <v>181</v>
      </c>
      <c r="N48" s="23">
        <v>3287.72</v>
      </c>
      <c r="O48" s="48" t="s">
        <v>19</v>
      </c>
      <c r="P48" s="72"/>
      <c r="Q48" s="85">
        <v>28</v>
      </c>
      <c r="R48" s="34">
        <v>2644</v>
      </c>
      <c r="S48" s="82">
        <v>2303060330</v>
      </c>
      <c r="T48" s="81" t="s">
        <v>178</v>
      </c>
      <c r="U48" s="77" t="s">
        <v>19</v>
      </c>
      <c r="V48" s="78"/>
      <c r="W48" s="32" t="b">
        <f t="shared" si="0"/>
        <v>1</v>
      </c>
      <c r="X48" s="32" t="b">
        <f t="shared" si="1"/>
        <v>1</v>
      </c>
      <c r="Y48" s="32" t="b">
        <f t="shared" si="2"/>
        <v>1</v>
      </c>
    </row>
    <row r="49" spans="1:25" ht="27">
      <c r="A49" s="39">
        <v>28</v>
      </c>
      <c r="B49" s="71" t="s">
        <v>923</v>
      </c>
      <c r="C49" s="36">
        <v>2303060400</v>
      </c>
      <c r="D49" s="18" t="s">
        <v>182</v>
      </c>
      <c r="E49" s="3" t="s">
        <v>176</v>
      </c>
      <c r="F49" s="3" t="s">
        <v>77</v>
      </c>
      <c r="G49" s="4"/>
      <c r="H49" s="4"/>
      <c r="I49" s="3" t="s">
        <v>33</v>
      </c>
      <c r="J49" s="27" t="s">
        <v>183</v>
      </c>
      <c r="K49" s="27">
        <v>43190</v>
      </c>
      <c r="L49" s="21" t="s">
        <v>184</v>
      </c>
      <c r="M49" s="26" t="s">
        <v>82</v>
      </c>
      <c r="N49" s="23">
        <v>1359.38</v>
      </c>
      <c r="O49" s="48" t="s">
        <v>185</v>
      </c>
      <c r="P49" s="84" t="s">
        <v>1273</v>
      </c>
      <c r="Q49" s="85">
        <v>28</v>
      </c>
      <c r="R49" s="34">
        <v>2645</v>
      </c>
      <c r="S49" s="82">
        <v>2303060400</v>
      </c>
      <c r="T49" s="81" t="s">
        <v>182</v>
      </c>
      <c r="U49" s="77" t="s">
        <v>185</v>
      </c>
      <c r="V49" s="78" t="s">
        <v>1273</v>
      </c>
      <c r="W49" s="32" t="b">
        <f t="shared" si="0"/>
        <v>1</v>
      </c>
      <c r="X49" s="32" t="b">
        <f t="shared" si="1"/>
        <v>1</v>
      </c>
      <c r="Y49" s="32" t="b">
        <f t="shared" si="2"/>
        <v>1</v>
      </c>
    </row>
    <row r="50" spans="1:25" ht="27">
      <c r="A50" s="39">
        <v>28</v>
      </c>
      <c r="B50" s="71" t="s">
        <v>924</v>
      </c>
      <c r="C50" s="36">
        <v>2303060980</v>
      </c>
      <c r="D50" s="18" t="s">
        <v>186</v>
      </c>
      <c r="E50" s="3" t="s">
        <v>176</v>
      </c>
      <c r="F50" s="3" t="s">
        <v>77</v>
      </c>
      <c r="G50" s="4"/>
      <c r="H50" s="4"/>
      <c r="I50" s="3" t="s">
        <v>33</v>
      </c>
      <c r="J50" s="20" t="s">
        <v>187</v>
      </c>
      <c r="K50" s="20">
        <v>43190</v>
      </c>
      <c r="L50" s="21" t="s">
        <v>188</v>
      </c>
      <c r="M50" s="26" t="s">
        <v>99</v>
      </c>
      <c r="N50" s="23">
        <v>1470.17</v>
      </c>
      <c r="O50" s="48" t="s">
        <v>1244</v>
      </c>
      <c r="P50" s="72" t="s">
        <v>1245</v>
      </c>
      <c r="Q50" s="45">
        <v>28</v>
      </c>
      <c r="R50" s="34">
        <v>2646</v>
      </c>
      <c r="S50" s="82">
        <v>2303060980</v>
      </c>
      <c r="T50" s="81" t="s">
        <v>186</v>
      </c>
      <c r="U50" s="48" t="s">
        <v>1244</v>
      </c>
      <c r="V50" s="83" t="s">
        <v>1245</v>
      </c>
      <c r="W50" s="32" t="b">
        <f t="shared" si="0"/>
        <v>1</v>
      </c>
      <c r="X50" s="32" t="b">
        <f t="shared" si="1"/>
        <v>1</v>
      </c>
      <c r="Y50" s="32" t="b">
        <f t="shared" si="2"/>
        <v>1</v>
      </c>
    </row>
    <row r="51" spans="1:25" ht="53.4">
      <c r="A51" s="39">
        <v>28</v>
      </c>
      <c r="B51" s="71" t="s">
        <v>925</v>
      </c>
      <c r="C51" s="36">
        <v>2303193220</v>
      </c>
      <c r="D51" s="18" t="s">
        <v>189</v>
      </c>
      <c r="E51" s="3" t="s">
        <v>190</v>
      </c>
      <c r="F51" s="3" t="s">
        <v>191</v>
      </c>
      <c r="G51" s="3"/>
      <c r="H51" s="3"/>
      <c r="I51" s="3" t="s">
        <v>33</v>
      </c>
      <c r="J51" s="20">
        <v>43039</v>
      </c>
      <c r="K51" s="20">
        <v>43100</v>
      </c>
      <c r="L51" s="21" t="s">
        <v>192</v>
      </c>
      <c r="M51" s="26">
        <v>43132</v>
      </c>
      <c r="N51" s="23">
        <v>7706.28</v>
      </c>
      <c r="O51" s="48" t="s">
        <v>193</v>
      </c>
      <c r="P51" s="84" t="s">
        <v>1274</v>
      </c>
      <c r="Q51" s="85">
        <v>28</v>
      </c>
      <c r="R51" s="34">
        <v>2647</v>
      </c>
      <c r="S51" s="82">
        <v>2303193220</v>
      </c>
      <c r="T51" s="81" t="s">
        <v>189</v>
      </c>
      <c r="U51" s="77" t="s">
        <v>193</v>
      </c>
      <c r="V51" s="78" t="s">
        <v>1274</v>
      </c>
      <c r="W51" s="32" t="b">
        <f t="shared" si="0"/>
        <v>1</v>
      </c>
      <c r="X51" s="32" t="b">
        <f t="shared" si="1"/>
        <v>1</v>
      </c>
      <c r="Y51" s="32" t="b">
        <f t="shared" si="2"/>
        <v>1</v>
      </c>
    </row>
    <row r="52" spans="1:25" ht="27">
      <c r="A52" s="39">
        <v>28</v>
      </c>
      <c r="B52" s="71" t="s">
        <v>926</v>
      </c>
      <c r="C52" s="36">
        <v>2303061710</v>
      </c>
      <c r="D52" s="18" t="s">
        <v>194</v>
      </c>
      <c r="E52" s="3" t="s">
        <v>176</v>
      </c>
      <c r="F52" s="3" t="s">
        <v>77</v>
      </c>
      <c r="G52" s="4"/>
      <c r="H52" s="4"/>
      <c r="I52" s="3" t="s">
        <v>33</v>
      </c>
      <c r="J52" s="20" t="s">
        <v>195</v>
      </c>
      <c r="K52" s="20">
        <v>43190</v>
      </c>
      <c r="L52" s="21" t="s">
        <v>196</v>
      </c>
      <c r="M52" s="26" t="s">
        <v>138</v>
      </c>
      <c r="N52" s="23">
        <v>2597</v>
      </c>
      <c r="O52" s="48" t="s">
        <v>197</v>
      </c>
      <c r="P52" s="84" t="s">
        <v>1275</v>
      </c>
      <c r="Q52" s="89">
        <v>28</v>
      </c>
      <c r="R52" s="34">
        <v>2648</v>
      </c>
      <c r="S52" s="82">
        <v>2303061710</v>
      </c>
      <c r="T52" s="81" t="s">
        <v>194</v>
      </c>
      <c r="U52" s="77" t="s">
        <v>197</v>
      </c>
      <c r="V52" s="78" t="s">
        <v>1275</v>
      </c>
      <c r="W52" s="32" t="b">
        <f t="shared" si="0"/>
        <v>1</v>
      </c>
      <c r="X52" s="32" t="b">
        <f t="shared" si="1"/>
        <v>1</v>
      </c>
      <c r="Y52" s="32" t="b">
        <f t="shared" si="2"/>
        <v>1</v>
      </c>
    </row>
    <row r="53" spans="1:25" ht="27">
      <c r="A53" s="39">
        <v>28</v>
      </c>
      <c r="B53" s="71" t="s">
        <v>927</v>
      </c>
      <c r="C53" s="36">
        <v>2303061930</v>
      </c>
      <c r="D53" s="18" t="s">
        <v>198</v>
      </c>
      <c r="E53" s="3" t="s">
        <v>176</v>
      </c>
      <c r="F53" s="3" t="s">
        <v>77</v>
      </c>
      <c r="G53" s="4"/>
      <c r="H53" s="4"/>
      <c r="I53" s="3" t="s">
        <v>33</v>
      </c>
      <c r="J53" s="20" t="s">
        <v>199</v>
      </c>
      <c r="K53" s="20">
        <v>43190</v>
      </c>
      <c r="L53" s="21" t="s">
        <v>200</v>
      </c>
      <c r="M53" s="26" t="s">
        <v>82</v>
      </c>
      <c r="N53" s="23">
        <v>1360</v>
      </c>
      <c r="O53" s="48" t="s">
        <v>1246</v>
      </c>
      <c r="P53" s="72" t="s">
        <v>1247</v>
      </c>
      <c r="Q53" s="45">
        <v>28</v>
      </c>
      <c r="R53" s="34">
        <v>2649</v>
      </c>
      <c r="S53" s="82">
        <v>2303061930</v>
      </c>
      <c r="T53" s="81" t="s">
        <v>198</v>
      </c>
      <c r="U53" s="48" t="s">
        <v>1246</v>
      </c>
      <c r="V53" s="83" t="s">
        <v>1247</v>
      </c>
      <c r="W53" s="32" t="b">
        <f t="shared" si="0"/>
        <v>1</v>
      </c>
      <c r="X53" s="32" t="b">
        <f t="shared" si="1"/>
        <v>1</v>
      </c>
      <c r="Y53" s="32" t="b">
        <f t="shared" si="2"/>
        <v>1</v>
      </c>
    </row>
    <row r="54" spans="1:25" ht="27">
      <c r="A54" s="39">
        <v>28</v>
      </c>
      <c r="B54" s="71" t="s">
        <v>928</v>
      </c>
      <c r="C54" s="36">
        <v>2303062050</v>
      </c>
      <c r="D54" s="18" t="s">
        <v>201</v>
      </c>
      <c r="E54" s="3" t="s">
        <v>176</v>
      </c>
      <c r="F54" s="3" t="s">
        <v>77</v>
      </c>
      <c r="G54" s="4"/>
      <c r="H54" s="4"/>
      <c r="I54" s="3" t="s">
        <v>33</v>
      </c>
      <c r="J54" s="20" t="s">
        <v>202</v>
      </c>
      <c r="K54" s="20">
        <v>43190</v>
      </c>
      <c r="L54" s="21" t="s">
        <v>203</v>
      </c>
      <c r="M54" s="26" t="s">
        <v>59</v>
      </c>
      <c r="N54" s="23">
        <v>2147.1999999999998</v>
      </c>
      <c r="O54" s="48" t="s">
        <v>204</v>
      </c>
      <c r="P54" s="84" t="s">
        <v>1276</v>
      </c>
      <c r="Q54" s="85">
        <v>28</v>
      </c>
      <c r="R54" s="34">
        <v>2650</v>
      </c>
      <c r="S54" s="82">
        <v>2303062050</v>
      </c>
      <c r="T54" s="81" t="s">
        <v>201</v>
      </c>
      <c r="U54" s="77" t="s">
        <v>204</v>
      </c>
      <c r="V54" s="78" t="s">
        <v>1276</v>
      </c>
      <c r="W54" s="32" t="b">
        <f t="shared" si="0"/>
        <v>1</v>
      </c>
      <c r="X54" s="32" t="b">
        <f t="shared" si="1"/>
        <v>1</v>
      </c>
      <c r="Y54" s="32" t="b">
        <f t="shared" si="2"/>
        <v>1</v>
      </c>
    </row>
    <row r="55" spans="1:25" ht="36.6">
      <c r="A55" s="39">
        <v>28</v>
      </c>
      <c r="B55" s="71" t="s">
        <v>929</v>
      </c>
      <c r="C55" s="36">
        <v>2303062410</v>
      </c>
      <c r="D55" s="18" t="s">
        <v>205</v>
      </c>
      <c r="E55" s="3" t="s">
        <v>176</v>
      </c>
      <c r="F55" s="3" t="s">
        <v>77</v>
      </c>
      <c r="G55" s="4"/>
      <c r="H55" s="4"/>
      <c r="I55" s="3" t="s">
        <v>33</v>
      </c>
      <c r="J55" s="27">
        <v>43152</v>
      </c>
      <c r="K55" s="27">
        <v>43190</v>
      </c>
      <c r="L55" s="21" t="s">
        <v>206</v>
      </c>
      <c r="M55" s="26" t="s">
        <v>87</v>
      </c>
      <c r="N55" s="23">
        <v>1445.95</v>
      </c>
      <c r="O55" s="48" t="s">
        <v>19</v>
      </c>
      <c r="P55" s="72"/>
      <c r="Q55" s="45">
        <v>28</v>
      </c>
      <c r="R55" s="34">
        <v>2651</v>
      </c>
      <c r="S55" s="82">
        <v>2303062410</v>
      </c>
      <c r="T55" s="81" t="s">
        <v>205</v>
      </c>
      <c r="U55" s="77" t="s">
        <v>19</v>
      </c>
      <c r="V55" s="78"/>
      <c r="W55" s="32" t="b">
        <f t="shared" si="0"/>
        <v>1</v>
      </c>
      <c r="X55" s="32" t="b">
        <f t="shared" si="1"/>
        <v>1</v>
      </c>
      <c r="Y55" s="32" t="b">
        <f t="shared" si="2"/>
        <v>1</v>
      </c>
    </row>
    <row r="56" spans="1:25" ht="27">
      <c r="A56" s="39">
        <v>28</v>
      </c>
      <c r="B56" s="71" t="s">
        <v>930</v>
      </c>
      <c r="C56" s="36">
        <v>2303062440</v>
      </c>
      <c r="D56" s="18" t="s">
        <v>207</v>
      </c>
      <c r="E56" s="3" t="s">
        <v>176</v>
      </c>
      <c r="F56" s="3" t="s">
        <v>77</v>
      </c>
      <c r="G56" s="4"/>
      <c r="H56" s="4"/>
      <c r="I56" s="3" t="s">
        <v>33</v>
      </c>
      <c r="J56" s="20" t="s">
        <v>208</v>
      </c>
      <c r="K56" s="20">
        <v>43190</v>
      </c>
      <c r="L56" s="21" t="s">
        <v>209</v>
      </c>
      <c r="M56" s="26" t="s">
        <v>36</v>
      </c>
      <c r="N56" s="23">
        <v>2314.1999999999998</v>
      </c>
      <c r="O56" s="48" t="s">
        <v>1166</v>
      </c>
      <c r="P56" s="72" t="s">
        <v>1167</v>
      </c>
      <c r="Q56" s="45">
        <v>28</v>
      </c>
      <c r="R56" s="34">
        <v>2652</v>
      </c>
      <c r="S56" s="82">
        <v>2303062440</v>
      </c>
      <c r="T56" s="81" t="s">
        <v>207</v>
      </c>
      <c r="U56" s="48" t="s">
        <v>1166</v>
      </c>
      <c r="V56" s="83" t="s">
        <v>1167</v>
      </c>
      <c r="W56" s="32" t="b">
        <f t="shared" si="0"/>
        <v>1</v>
      </c>
      <c r="X56" s="32" t="b">
        <f t="shared" si="1"/>
        <v>1</v>
      </c>
      <c r="Y56" s="32" t="b">
        <f t="shared" si="2"/>
        <v>1</v>
      </c>
    </row>
    <row r="57" spans="1:25" ht="36.6">
      <c r="A57" s="39">
        <v>28</v>
      </c>
      <c r="B57" s="71" t="s">
        <v>931</v>
      </c>
      <c r="C57" s="36">
        <v>2303070050</v>
      </c>
      <c r="D57" s="18" t="s">
        <v>210</v>
      </c>
      <c r="E57" s="3" t="s">
        <v>176</v>
      </c>
      <c r="F57" s="3" t="s">
        <v>211</v>
      </c>
      <c r="G57" s="4"/>
      <c r="H57" s="4"/>
      <c r="I57" s="3" t="s">
        <v>33</v>
      </c>
      <c r="J57" s="20" t="s">
        <v>212</v>
      </c>
      <c r="K57" s="20">
        <v>43190</v>
      </c>
      <c r="L57" s="21" t="s">
        <v>213</v>
      </c>
      <c r="M57" s="26" t="s">
        <v>214</v>
      </c>
      <c r="N57" s="23">
        <v>3426.26</v>
      </c>
      <c r="O57" s="48" t="s">
        <v>19</v>
      </c>
      <c r="P57" s="72"/>
      <c r="Q57" s="45">
        <v>28</v>
      </c>
      <c r="R57" s="34">
        <v>2653</v>
      </c>
      <c r="S57" s="82">
        <v>2303070050</v>
      </c>
      <c r="T57" s="81" t="s">
        <v>210</v>
      </c>
      <c r="U57" s="77" t="s">
        <v>19</v>
      </c>
      <c r="V57" s="78"/>
      <c r="W57" s="32" t="b">
        <f t="shared" si="0"/>
        <v>1</v>
      </c>
      <c r="X57" s="32" t="b">
        <f t="shared" si="1"/>
        <v>1</v>
      </c>
      <c r="Y57" s="32" t="b">
        <f t="shared" si="2"/>
        <v>1</v>
      </c>
    </row>
    <row r="58" spans="1:25" ht="40.200000000000003">
      <c r="A58" s="39">
        <v>28</v>
      </c>
      <c r="B58" s="71" t="s">
        <v>932</v>
      </c>
      <c r="C58" s="36">
        <v>2303070230</v>
      </c>
      <c r="D58" s="18" t="s">
        <v>215</v>
      </c>
      <c r="E58" s="3" t="s">
        <v>176</v>
      </c>
      <c r="F58" s="3" t="s">
        <v>211</v>
      </c>
      <c r="G58" s="4"/>
      <c r="H58" s="4"/>
      <c r="I58" s="3" t="s">
        <v>33</v>
      </c>
      <c r="J58" s="27" t="s">
        <v>216</v>
      </c>
      <c r="K58" s="27">
        <v>43190</v>
      </c>
      <c r="L58" s="21" t="s">
        <v>217</v>
      </c>
      <c r="M58" s="26" t="s">
        <v>214</v>
      </c>
      <c r="N58" s="23">
        <v>1344.36</v>
      </c>
      <c r="O58" s="48" t="s">
        <v>1234</v>
      </c>
      <c r="P58" s="72" t="s">
        <v>1235</v>
      </c>
      <c r="Q58" s="45">
        <v>28</v>
      </c>
      <c r="R58" s="34">
        <v>2654</v>
      </c>
      <c r="S58" s="82">
        <v>2303070230</v>
      </c>
      <c r="T58" s="81" t="s">
        <v>215</v>
      </c>
      <c r="U58" s="48" t="s">
        <v>1234</v>
      </c>
      <c r="V58" s="83" t="s">
        <v>1235</v>
      </c>
      <c r="W58" s="32" t="b">
        <f t="shared" si="0"/>
        <v>1</v>
      </c>
      <c r="X58" s="32" t="b">
        <f t="shared" si="1"/>
        <v>1</v>
      </c>
      <c r="Y58" s="32" t="b">
        <f t="shared" si="2"/>
        <v>1</v>
      </c>
    </row>
    <row r="59" spans="1:25" ht="36.6">
      <c r="A59" s="39">
        <v>28</v>
      </c>
      <c r="B59" s="71" t="s">
        <v>933</v>
      </c>
      <c r="C59" s="36">
        <v>2303070670</v>
      </c>
      <c r="D59" s="18" t="s">
        <v>218</v>
      </c>
      <c r="E59" s="3" t="s">
        <v>176</v>
      </c>
      <c r="F59" s="3" t="s">
        <v>219</v>
      </c>
      <c r="G59" s="4"/>
      <c r="H59" s="4"/>
      <c r="I59" s="3" t="s">
        <v>33</v>
      </c>
      <c r="J59" s="20" t="s">
        <v>159</v>
      </c>
      <c r="K59" s="20">
        <v>43190</v>
      </c>
      <c r="L59" s="21" t="s">
        <v>220</v>
      </c>
      <c r="M59" s="26" t="s">
        <v>59</v>
      </c>
      <c r="N59" s="23">
        <v>2811.22</v>
      </c>
      <c r="O59" s="48" t="s">
        <v>19</v>
      </c>
      <c r="P59" s="72"/>
      <c r="Q59" s="45">
        <v>28</v>
      </c>
      <c r="R59" s="34">
        <v>2655</v>
      </c>
      <c r="S59" s="82">
        <v>2303070670</v>
      </c>
      <c r="T59" s="81" t="s">
        <v>218</v>
      </c>
      <c r="U59" s="77" t="s">
        <v>19</v>
      </c>
      <c r="V59" s="78"/>
      <c r="W59" s="32" t="b">
        <f t="shared" si="0"/>
        <v>1</v>
      </c>
      <c r="X59" s="32" t="b">
        <f t="shared" si="1"/>
        <v>1</v>
      </c>
      <c r="Y59" s="32" t="b">
        <f t="shared" si="2"/>
        <v>1</v>
      </c>
    </row>
    <row r="60" spans="1:25" ht="27">
      <c r="A60" s="39">
        <v>28</v>
      </c>
      <c r="B60" s="71" t="s">
        <v>934</v>
      </c>
      <c r="C60" s="36">
        <v>2303071390</v>
      </c>
      <c r="D60" s="18" t="s">
        <v>221</v>
      </c>
      <c r="E60" s="3" t="s">
        <v>176</v>
      </c>
      <c r="F60" s="3" t="s">
        <v>222</v>
      </c>
      <c r="G60" s="4"/>
      <c r="H60" s="4"/>
      <c r="I60" s="3" t="s">
        <v>33</v>
      </c>
      <c r="J60" s="20">
        <v>43036</v>
      </c>
      <c r="K60" s="20">
        <v>43190</v>
      </c>
      <c r="L60" s="21"/>
      <c r="M60" s="26"/>
      <c r="N60" s="23">
        <v>3142.64</v>
      </c>
      <c r="O60" s="48"/>
      <c r="P60" s="72"/>
      <c r="Q60" s="45">
        <v>28</v>
      </c>
      <c r="R60" s="34">
        <v>2656</v>
      </c>
      <c r="S60" s="82">
        <v>2303071390</v>
      </c>
      <c r="T60" s="81" t="s">
        <v>221</v>
      </c>
      <c r="U60" s="77"/>
      <c r="V60" s="78"/>
      <c r="W60" s="32" t="b">
        <f t="shared" si="0"/>
        <v>1</v>
      </c>
      <c r="X60" s="32" t="b">
        <f t="shared" si="1"/>
        <v>1</v>
      </c>
      <c r="Y60" s="32" t="b">
        <f t="shared" si="2"/>
        <v>1</v>
      </c>
    </row>
    <row r="61" spans="1:25" ht="27">
      <c r="A61" s="39">
        <v>28</v>
      </c>
      <c r="B61" s="71" t="s">
        <v>935</v>
      </c>
      <c r="C61" s="36">
        <v>2303071440</v>
      </c>
      <c r="D61" s="18" t="s">
        <v>223</v>
      </c>
      <c r="E61" s="3" t="s">
        <v>176</v>
      </c>
      <c r="F61" s="3" t="s">
        <v>222</v>
      </c>
      <c r="G61" s="4"/>
      <c r="H61" s="4"/>
      <c r="I61" s="3" t="s">
        <v>33</v>
      </c>
      <c r="J61" s="20" t="s">
        <v>224</v>
      </c>
      <c r="K61" s="20">
        <v>43190</v>
      </c>
      <c r="L61" s="21" t="s">
        <v>225</v>
      </c>
      <c r="M61" s="26" t="s">
        <v>226</v>
      </c>
      <c r="N61" s="23">
        <v>3858.97</v>
      </c>
      <c r="O61" s="48" t="s">
        <v>1175</v>
      </c>
      <c r="P61" s="72" t="s">
        <v>1176</v>
      </c>
      <c r="Q61" s="45">
        <v>28</v>
      </c>
      <c r="R61" s="34">
        <v>2657</v>
      </c>
      <c r="S61" s="82">
        <v>2303071440</v>
      </c>
      <c r="T61" s="81" t="s">
        <v>223</v>
      </c>
      <c r="U61" s="48" t="s">
        <v>1175</v>
      </c>
      <c r="V61" s="83" t="s">
        <v>1176</v>
      </c>
      <c r="W61" s="32" t="b">
        <f t="shared" si="0"/>
        <v>1</v>
      </c>
      <c r="X61" s="32" t="b">
        <f t="shared" si="1"/>
        <v>1</v>
      </c>
      <c r="Y61" s="32" t="b">
        <f t="shared" si="2"/>
        <v>1</v>
      </c>
    </row>
    <row r="62" spans="1:25" ht="36.6">
      <c r="A62" s="39">
        <v>28</v>
      </c>
      <c r="B62" s="71" t="s">
        <v>936</v>
      </c>
      <c r="C62" s="36">
        <v>2303080030</v>
      </c>
      <c r="D62" s="18" t="s">
        <v>227</v>
      </c>
      <c r="E62" s="3" t="s">
        <v>176</v>
      </c>
      <c r="F62" s="3" t="s">
        <v>228</v>
      </c>
      <c r="G62" s="4"/>
      <c r="H62" s="4"/>
      <c r="I62" s="3" t="s">
        <v>33</v>
      </c>
      <c r="J62" s="20">
        <v>43008</v>
      </c>
      <c r="K62" s="20">
        <v>43190</v>
      </c>
      <c r="L62" s="21" t="s">
        <v>229</v>
      </c>
      <c r="M62" s="26">
        <v>44316</v>
      </c>
      <c r="N62" s="23">
        <v>2888.34</v>
      </c>
      <c r="O62" s="48" t="s">
        <v>19</v>
      </c>
      <c r="P62" s="72"/>
      <c r="Q62" s="45">
        <v>28</v>
      </c>
      <c r="R62" s="34">
        <v>2658</v>
      </c>
      <c r="S62" s="82">
        <v>2303080030</v>
      </c>
      <c r="T62" s="81" t="s">
        <v>227</v>
      </c>
      <c r="U62" s="77" t="s">
        <v>19</v>
      </c>
      <c r="V62" s="78"/>
      <c r="W62" s="32" t="b">
        <f t="shared" si="0"/>
        <v>1</v>
      </c>
      <c r="X62" s="32" t="b">
        <f t="shared" si="1"/>
        <v>1</v>
      </c>
      <c r="Y62" s="32" t="b">
        <f t="shared" si="2"/>
        <v>1</v>
      </c>
    </row>
    <row r="63" spans="1:25" ht="36.6">
      <c r="A63" s="39">
        <v>28</v>
      </c>
      <c r="B63" s="71" t="s">
        <v>937</v>
      </c>
      <c r="C63" s="36">
        <v>2303080510</v>
      </c>
      <c r="D63" s="18" t="s">
        <v>230</v>
      </c>
      <c r="E63" s="3" t="s">
        <v>176</v>
      </c>
      <c r="F63" s="3" t="s">
        <v>228</v>
      </c>
      <c r="G63" s="4"/>
      <c r="H63" s="4"/>
      <c r="I63" s="3" t="s">
        <v>33</v>
      </c>
      <c r="J63" s="27" t="s">
        <v>216</v>
      </c>
      <c r="K63" s="27">
        <v>43190</v>
      </c>
      <c r="L63" s="21" t="s">
        <v>231</v>
      </c>
      <c r="M63" s="26" t="s">
        <v>87</v>
      </c>
      <c r="N63" s="23">
        <v>1699.21</v>
      </c>
      <c r="O63" s="48" t="s">
        <v>19</v>
      </c>
      <c r="P63" s="72"/>
      <c r="Q63" s="45">
        <v>28</v>
      </c>
      <c r="R63" s="34">
        <v>2659</v>
      </c>
      <c r="S63" s="82">
        <v>2303080510</v>
      </c>
      <c r="T63" s="81" t="s">
        <v>230</v>
      </c>
      <c r="U63" s="77" t="s">
        <v>19</v>
      </c>
      <c r="V63" s="78"/>
      <c r="W63" s="32" t="b">
        <f t="shared" si="0"/>
        <v>1</v>
      </c>
      <c r="X63" s="32" t="b">
        <f t="shared" si="1"/>
        <v>1</v>
      </c>
      <c r="Y63" s="32" t="b">
        <f t="shared" si="2"/>
        <v>1</v>
      </c>
    </row>
    <row r="64" spans="1:25" ht="27">
      <c r="A64" s="39">
        <v>28</v>
      </c>
      <c r="B64" s="71" t="s">
        <v>938</v>
      </c>
      <c r="C64" s="36">
        <v>2303080890</v>
      </c>
      <c r="D64" s="18" t="s">
        <v>232</v>
      </c>
      <c r="E64" s="3" t="s">
        <v>176</v>
      </c>
      <c r="F64" s="3" t="s">
        <v>228</v>
      </c>
      <c r="G64" s="4"/>
      <c r="H64" s="4"/>
      <c r="I64" s="3" t="s">
        <v>33</v>
      </c>
      <c r="J64" s="20" t="s">
        <v>233</v>
      </c>
      <c r="K64" s="20">
        <v>43190</v>
      </c>
      <c r="L64" s="21" t="s">
        <v>234</v>
      </c>
      <c r="M64" s="28" t="s">
        <v>87</v>
      </c>
      <c r="N64" s="23">
        <f>6421.49-25</f>
        <v>6396.49</v>
      </c>
      <c r="O64" s="48" t="s">
        <v>235</v>
      </c>
      <c r="P64" s="72"/>
      <c r="Q64" s="85">
        <v>28</v>
      </c>
      <c r="R64" s="34">
        <v>2660</v>
      </c>
      <c r="S64" s="82">
        <v>2303080890</v>
      </c>
      <c r="T64" s="81" t="s">
        <v>232</v>
      </c>
      <c r="U64" s="77" t="s">
        <v>235</v>
      </c>
      <c r="V64" s="78"/>
      <c r="W64" s="32" t="b">
        <f t="shared" si="0"/>
        <v>1</v>
      </c>
      <c r="X64" s="32" t="b">
        <f t="shared" si="1"/>
        <v>1</v>
      </c>
      <c r="Y64" s="32" t="b">
        <f t="shared" si="2"/>
        <v>1</v>
      </c>
    </row>
    <row r="65" spans="1:25" ht="27">
      <c r="A65" s="39">
        <v>28</v>
      </c>
      <c r="B65" s="71" t="s">
        <v>939</v>
      </c>
      <c r="C65" s="36">
        <v>2303080991</v>
      </c>
      <c r="D65" s="18" t="s">
        <v>236</v>
      </c>
      <c r="E65" s="3" t="s">
        <v>176</v>
      </c>
      <c r="F65" s="3" t="s">
        <v>228</v>
      </c>
      <c r="G65" s="4"/>
      <c r="H65" s="4"/>
      <c r="I65" s="3" t="s">
        <v>33</v>
      </c>
      <c r="J65" s="20" t="s">
        <v>159</v>
      </c>
      <c r="K65" s="20">
        <v>43190</v>
      </c>
      <c r="L65" s="21" t="s">
        <v>237</v>
      </c>
      <c r="M65" s="26" t="s">
        <v>138</v>
      </c>
      <c r="N65" s="23">
        <v>3330.24</v>
      </c>
      <c r="O65" s="48" t="s">
        <v>1182</v>
      </c>
      <c r="P65" s="72" t="s">
        <v>1183</v>
      </c>
      <c r="Q65" s="45">
        <v>28</v>
      </c>
      <c r="R65" s="34">
        <v>2661</v>
      </c>
      <c r="S65" s="82">
        <v>2303080991</v>
      </c>
      <c r="T65" s="81" t="s">
        <v>236</v>
      </c>
      <c r="U65" s="48" t="s">
        <v>1182</v>
      </c>
      <c r="V65" s="83" t="s">
        <v>1183</v>
      </c>
      <c r="W65" s="32" t="b">
        <f t="shared" si="0"/>
        <v>1</v>
      </c>
      <c r="X65" s="32" t="b">
        <f t="shared" si="1"/>
        <v>1</v>
      </c>
      <c r="Y65" s="32" t="b">
        <f t="shared" si="2"/>
        <v>1</v>
      </c>
    </row>
    <row r="66" spans="1:25" ht="36.6">
      <c r="A66" s="39">
        <v>28</v>
      </c>
      <c r="B66" s="71" t="s">
        <v>940</v>
      </c>
      <c r="C66" s="36">
        <v>2303081010</v>
      </c>
      <c r="D66" s="18" t="s">
        <v>238</v>
      </c>
      <c r="E66" s="3" t="s">
        <v>176</v>
      </c>
      <c r="F66" s="3" t="s">
        <v>228</v>
      </c>
      <c r="G66" s="4"/>
      <c r="H66" s="4"/>
      <c r="I66" s="3" t="s">
        <v>33</v>
      </c>
      <c r="J66" s="20">
        <v>43047</v>
      </c>
      <c r="K66" s="20">
        <v>43190</v>
      </c>
      <c r="L66" s="21" t="s">
        <v>239</v>
      </c>
      <c r="M66" s="26">
        <v>44365</v>
      </c>
      <c r="N66" s="23">
        <v>2930.2</v>
      </c>
      <c r="O66" s="48" t="s">
        <v>19</v>
      </c>
      <c r="P66" s="72"/>
      <c r="Q66" s="45">
        <v>28</v>
      </c>
      <c r="R66" s="34">
        <v>2662</v>
      </c>
      <c r="S66" s="82">
        <v>2303081010</v>
      </c>
      <c r="T66" s="81" t="s">
        <v>238</v>
      </c>
      <c r="U66" s="77" t="s">
        <v>19</v>
      </c>
      <c r="V66" s="78"/>
      <c r="W66" s="32" t="b">
        <f t="shared" si="0"/>
        <v>1</v>
      </c>
      <c r="X66" s="32" t="b">
        <f t="shared" si="1"/>
        <v>1</v>
      </c>
      <c r="Y66" s="32" t="b">
        <f t="shared" si="2"/>
        <v>1</v>
      </c>
    </row>
    <row r="67" spans="1:25" ht="27">
      <c r="A67" s="39">
        <v>28</v>
      </c>
      <c r="B67" s="71" t="s">
        <v>941</v>
      </c>
      <c r="C67" s="36">
        <v>2303082040</v>
      </c>
      <c r="D67" s="18" t="s">
        <v>241</v>
      </c>
      <c r="E67" s="3" t="s">
        <v>176</v>
      </c>
      <c r="F67" s="3" t="s">
        <v>68</v>
      </c>
      <c r="G67" s="4"/>
      <c r="H67" s="4"/>
      <c r="I67" s="3" t="s">
        <v>33</v>
      </c>
      <c r="J67" s="27" t="s">
        <v>242</v>
      </c>
      <c r="K67" s="27">
        <v>43190</v>
      </c>
      <c r="L67" s="21" t="s">
        <v>243</v>
      </c>
      <c r="M67" s="26" t="s">
        <v>36</v>
      </c>
      <c r="N67" s="23">
        <v>2957.08</v>
      </c>
      <c r="O67" s="48" t="s">
        <v>1189</v>
      </c>
      <c r="P67" s="72" t="s">
        <v>1190</v>
      </c>
      <c r="Q67" s="45">
        <v>28</v>
      </c>
      <c r="R67" s="34">
        <v>2664</v>
      </c>
      <c r="S67" s="82">
        <v>2303082040</v>
      </c>
      <c r="T67" s="81" t="s">
        <v>241</v>
      </c>
      <c r="U67" s="48" t="s">
        <v>1189</v>
      </c>
      <c r="V67" s="83" t="s">
        <v>1190</v>
      </c>
      <c r="W67" s="32" t="b">
        <f t="shared" si="0"/>
        <v>1</v>
      </c>
      <c r="X67" s="32" t="b">
        <f t="shared" si="1"/>
        <v>1</v>
      </c>
      <c r="Y67" s="32" t="b">
        <f t="shared" si="2"/>
        <v>1</v>
      </c>
    </row>
    <row r="68" spans="1:25" ht="27">
      <c r="A68" s="39">
        <v>28</v>
      </c>
      <c r="B68" s="71" t="s">
        <v>942</v>
      </c>
      <c r="C68" s="36">
        <v>2303082520</v>
      </c>
      <c r="D68" s="18" t="s">
        <v>244</v>
      </c>
      <c r="E68" s="3" t="s">
        <v>176</v>
      </c>
      <c r="F68" s="3" t="s">
        <v>68</v>
      </c>
      <c r="G68" s="4"/>
      <c r="H68" s="4"/>
      <c r="I68" s="3" t="s">
        <v>33</v>
      </c>
      <c r="J68" s="26" t="s">
        <v>69</v>
      </c>
      <c r="K68" s="20">
        <v>43190</v>
      </c>
      <c r="L68" s="21" t="s">
        <v>245</v>
      </c>
      <c r="M68" s="26" t="s">
        <v>59</v>
      </c>
      <c r="N68" s="23">
        <v>2411.33</v>
      </c>
      <c r="O68" s="48" t="s">
        <v>246</v>
      </c>
      <c r="P68" s="84" t="s">
        <v>1277</v>
      </c>
      <c r="Q68" s="89">
        <v>28</v>
      </c>
      <c r="R68" s="34">
        <v>2665</v>
      </c>
      <c r="S68" s="82">
        <v>2303082520</v>
      </c>
      <c r="T68" s="81" t="s">
        <v>244</v>
      </c>
      <c r="U68" s="77" t="s">
        <v>246</v>
      </c>
      <c r="V68" s="78" t="s">
        <v>1277</v>
      </c>
      <c r="W68" s="32" t="b">
        <f t="shared" si="0"/>
        <v>1</v>
      </c>
      <c r="X68" s="32" t="b">
        <f t="shared" si="1"/>
        <v>1</v>
      </c>
      <c r="Y68" s="32" t="b">
        <f t="shared" si="2"/>
        <v>1</v>
      </c>
    </row>
    <row r="69" spans="1:25" ht="27">
      <c r="A69" s="39">
        <v>28</v>
      </c>
      <c r="B69" s="71" t="s">
        <v>943</v>
      </c>
      <c r="C69" s="36">
        <v>2303090010</v>
      </c>
      <c r="D69" s="18" t="s">
        <v>247</v>
      </c>
      <c r="E69" s="3" t="s">
        <v>248</v>
      </c>
      <c r="F69" s="3" t="s">
        <v>77</v>
      </c>
      <c r="G69" s="4"/>
      <c r="H69" s="4"/>
      <c r="I69" s="3" t="s">
        <v>33</v>
      </c>
      <c r="J69" s="20" t="s">
        <v>249</v>
      </c>
      <c r="K69" s="20">
        <v>43190</v>
      </c>
      <c r="L69" s="21" t="s">
        <v>250</v>
      </c>
      <c r="M69" s="26" t="s">
        <v>78</v>
      </c>
      <c r="N69" s="23">
        <v>3517.43</v>
      </c>
      <c r="O69" s="48" t="s">
        <v>1201</v>
      </c>
      <c r="P69" s="72" t="s">
        <v>1202</v>
      </c>
      <c r="Q69" s="45">
        <v>28</v>
      </c>
      <c r="R69" s="34">
        <v>2666</v>
      </c>
      <c r="S69" s="82">
        <v>2303090010</v>
      </c>
      <c r="T69" s="81" t="s">
        <v>247</v>
      </c>
      <c r="U69" s="48" t="s">
        <v>1201</v>
      </c>
      <c r="V69" s="83" t="s">
        <v>1202</v>
      </c>
      <c r="W69" s="32" t="b">
        <f t="shared" si="0"/>
        <v>1</v>
      </c>
      <c r="X69" s="32" t="b">
        <f t="shared" si="1"/>
        <v>1</v>
      </c>
      <c r="Y69" s="32" t="b">
        <f t="shared" si="2"/>
        <v>1</v>
      </c>
    </row>
    <row r="70" spans="1:25" ht="42">
      <c r="A70" s="39">
        <v>28</v>
      </c>
      <c r="B70" s="71" t="s">
        <v>944</v>
      </c>
      <c r="C70" s="36">
        <v>2303090380</v>
      </c>
      <c r="D70" s="18" t="s">
        <v>252</v>
      </c>
      <c r="E70" s="3" t="s">
        <v>248</v>
      </c>
      <c r="F70" s="3" t="s">
        <v>77</v>
      </c>
      <c r="G70" s="4"/>
      <c r="H70" s="4"/>
      <c r="I70" s="3" t="s">
        <v>33</v>
      </c>
      <c r="J70" s="27" t="s">
        <v>80</v>
      </c>
      <c r="K70" s="27">
        <v>43190</v>
      </c>
      <c r="L70" s="21" t="s">
        <v>253</v>
      </c>
      <c r="M70" s="26" t="s">
        <v>41</v>
      </c>
      <c r="N70" s="23">
        <v>4145.76</v>
      </c>
      <c r="O70" s="48" t="s">
        <v>254</v>
      </c>
      <c r="P70" s="72" t="s">
        <v>1208</v>
      </c>
      <c r="Q70" s="45">
        <v>28</v>
      </c>
      <c r="R70" s="34">
        <v>2668</v>
      </c>
      <c r="S70" s="82">
        <v>2303090380</v>
      </c>
      <c r="T70" s="81" t="s">
        <v>252</v>
      </c>
      <c r="U70" s="77" t="s">
        <v>254</v>
      </c>
      <c r="V70" s="91" t="s">
        <v>1208</v>
      </c>
      <c r="W70" s="32" t="b">
        <f t="shared" si="0"/>
        <v>1</v>
      </c>
      <c r="X70" s="32" t="b">
        <f t="shared" si="1"/>
        <v>1</v>
      </c>
      <c r="Y70" s="32" t="b">
        <f t="shared" si="2"/>
        <v>1</v>
      </c>
    </row>
    <row r="71" spans="1:25" ht="27">
      <c r="A71" s="39">
        <v>28</v>
      </c>
      <c r="B71" s="71" t="s">
        <v>945</v>
      </c>
      <c r="C71" s="36">
        <v>2303090680</v>
      </c>
      <c r="D71" s="18" t="s">
        <v>255</v>
      </c>
      <c r="E71" s="3" t="s">
        <v>248</v>
      </c>
      <c r="F71" s="3" t="s">
        <v>256</v>
      </c>
      <c r="G71" s="4"/>
      <c r="H71" s="4"/>
      <c r="I71" s="3" t="s">
        <v>33</v>
      </c>
      <c r="J71" s="20" t="s">
        <v>257</v>
      </c>
      <c r="K71" s="20">
        <v>43190</v>
      </c>
      <c r="L71" s="21" t="s">
        <v>258</v>
      </c>
      <c r="M71" s="26" t="s">
        <v>59</v>
      </c>
      <c r="N71" s="23">
        <v>2146.9699999999998</v>
      </c>
      <c r="O71" s="48" t="s">
        <v>259</v>
      </c>
      <c r="P71" s="84" t="s">
        <v>1278</v>
      </c>
      <c r="Q71" s="85">
        <v>28</v>
      </c>
      <c r="R71" s="34">
        <v>2669</v>
      </c>
      <c r="S71" s="82">
        <v>2303090680</v>
      </c>
      <c r="T71" s="81" t="s">
        <v>255</v>
      </c>
      <c r="U71" s="77" t="s">
        <v>259</v>
      </c>
      <c r="V71" s="78" t="s">
        <v>1278</v>
      </c>
      <c r="W71" s="32" t="b">
        <f t="shared" ref="W71:W134" si="3">D71=T71</f>
        <v>1</v>
      </c>
      <c r="X71" s="32" t="b">
        <f t="shared" ref="X71:X134" si="4">O71=U71</f>
        <v>1</v>
      </c>
      <c r="Y71" s="32" t="b">
        <f t="shared" ref="Y71:Y134" si="5">P71=V71</f>
        <v>1</v>
      </c>
    </row>
    <row r="72" spans="1:25" ht="36.6">
      <c r="A72" s="39">
        <v>28</v>
      </c>
      <c r="B72" s="71" t="s">
        <v>946</v>
      </c>
      <c r="C72" s="36">
        <v>2303091250</v>
      </c>
      <c r="D72" s="18" t="s">
        <v>261</v>
      </c>
      <c r="E72" s="3" t="s">
        <v>248</v>
      </c>
      <c r="F72" s="3" t="s">
        <v>117</v>
      </c>
      <c r="G72" s="4"/>
      <c r="H72" s="4"/>
      <c r="I72" s="3" t="s">
        <v>33</v>
      </c>
      <c r="J72" s="27" t="s">
        <v>262</v>
      </c>
      <c r="K72" s="27">
        <v>43190</v>
      </c>
      <c r="L72" s="21" t="s">
        <v>263</v>
      </c>
      <c r="M72" s="26" t="s">
        <v>59</v>
      </c>
      <c r="N72" s="23">
        <v>1865.32</v>
      </c>
      <c r="O72" s="48" t="s">
        <v>19</v>
      </c>
      <c r="P72" s="72"/>
      <c r="Q72" s="45">
        <v>28</v>
      </c>
      <c r="R72" s="34">
        <v>2671</v>
      </c>
      <c r="S72" s="82">
        <v>2303091250</v>
      </c>
      <c r="T72" s="81" t="s">
        <v>261</v>
      </c>
      <c r="U72" s="77" t="s">
        <v>19</v>
      </c>
      <c r="V72" s="78"/>
      <c r="W72" s="32" t="b">
        <f t="shared" si="3"/>
        <v>1</v>
      </c>
      <c r="X72" s="32" t="b">
        <f t="shared" si="4"/>
        <v>1</v>
      </c>
      <c r="Y72" s="32" t="b">
        <f t="shared" si="5"/>
        <v>1</v>
      </c>
    </row>
    <row r="73" spans="1:25" ht="27">
      <c r="A73" s="39">
        <v>28</v>
      </c>
      <c r="B73" s="71" t="s">
        <v>947</v>
      </c>
      <c r="C73" s="36">
        <v>2303091370</v>
      </c>
      <c r="D73" s="18" t="s">
        <v>264</v>
      </c>
      <c r="E73" s="3" t="s">
        <v>248</v>
      </c>
      <c r="F73" s="3" t="s">
        <v>222</v>
      </c>
      <c r="G73" s="4"/>
      <c r="H73" s="4"/>
      <c r="I73" s="3" t="s">
        <v>33</v>
      </c>
      <c r="J73" s="27" t="s">
        <v>265</v>
      </c>
      <c r="K73" s="27">
        <v>43190</v>
      </c>
      <c r="L73" s="21" t="s">
        <v>266</v>
      </c>
      <c r="M73" s="26" t="s">
        <v>138</v>
      </c>
      <c r="N73" s="23">
        <v>2785.46</v>
      </c>
      <c r="O73" s="48" t="s">
        <v>1197</v>
      </c>
      <c r="P73" s="72" t="s">
        <v>1198</v>
      </c>
      <c r="Q73" s="45">
        <v>28</v>
      </c>
      <c r="R73" s="34">
        <v>2672</v>
      </c>
      <c r="S73" s="82">
        <v>2303091370</v>
      </c>
      <c r="T73" s="81" t="s">
        <v>264</v>
      </c>
      <c r="U73" s="48" t="s">
        <v>1197</v>
      </c>
      <c r="V73" s="83" t="s">
        <v>1198</v>
      </c>
      <c r="W73" s="32" t="b">
        <f t="shared" si="3"/>
        <v>1</v>
      </c>
      <c r="X73" s="32" t="b">
        <f t="shared" si="4"/>
        <v>1</v>
      </c>
      <c r="Y73" s="32" t="b">
        <f t="shared" si="5"/>
        <v>1</v>
      </c>
    </row>
    <row r="74" spans="1:25" ht="36.6">
      <c r="A74" s="39">
        <v>28</v>
      </c>
      <c r="B74" s="71" t="s">
        <v>948</v>
      </c>
      <c r="C74" s="36">
        <v>2303091660</v>
      </c>
      <c r="D74" s="18" t="s">
        <v>267</v>
      </c>
      <c r="E74" s="3" t="s">
        <v>248</v>
      </c>
      <c r="F74" s="3" t="s">
        <v>222</v>
      </c>
      <c r="G74" s="4"/>
      <c r="H74" s="4"/>
      <c r="I74" s="3" t="s">
        <v>33</v>
      </c>
      <c r="J74" s="27" t="s">
        <v>268</v>
      </c>
      <c r="K74" s="27">
        <v>43190</v>
      </c>
      <c r="L74" s="21" t="s">
        <v>269</v>
      </c>
      <c r="M74" s="26" t="s">
        <v>99</v>
      </c>
      <c r="N74" s="23">
        <v>1462.03</v>
      </c>
      <c r="O74" s="48" t="s">
        <v>19</v>
      </c>
      <c r="P74" s="72"/>
      <c r="Q74" s="45">
        <v>28</v>
      </c>
      <c r="R74" s="34">
        <v>2673</v>
      </c>
      <c r="S74" s="82">
        <v>2303091660</v>
      </c>
      <c r="T74" s="81" t="s">
        <v>267</v>
      </c>
      <c r="U74" s="77" t="s">
        <v>19</v>
      </c>
      <c r="V74" s="78"/>
      <c r="W74" s="32" t="b">
        <f t="shared" si="3"/>
        <v>1</v>
      </c>
      <c r="X74" s="32" t="b">
        <f t="shared" si="4"/>
        <v>1</v>
      </c>
      <c r="Y74" s="32" t="b">
        <f t="shared" si="5"/>
        <v>1</v>
      </c>
    </row>
    <row r="75" spans="1:25" ht="36.6">
      <c r="A75" s="39">
        <v>28</v>
      </c>
      <c r="B75" s="71" t="s">
        <v>949</v>
      </c>
      <c r="C75" s="36">
        <v>2303092020</v>
      </c>
      <c r="D75" s="18" t="s">
        <v>270</v>
      </c>
      <c r="E75" s="3" t="s">
        <v>248</v>
      </c>
      <c r="F75" s="3" t="s">
        <v>117</v>
      </c>
      <c r="G75" s="4"/>
      <c r="H75" s="4"/>
      <c r="I75" s="3" t="s">
        <v>33</v>
      </c>
      <c r="J75" s="20" t="s">
        <v>271</v>
      </c>
      <c r="K75" s="20">
        <v>43190</v>
      </c>
      <c r="L75" s="21" t="s">
        <v>272</v>
      </c>
      <c r="M75" s="26" t="s">
        <v>82</v>
      </c>
      <c r="N75" s="23">
        <v>1364.39</v>
      </c>
      <c r="O75" s="48" t="s">
        <v>19</v>
      </c>
      <c r="P75" s="72"/>
      <c r="Q75" s="45">
        <v>28</v>
      </c>
      <c r="R75" s="34">
        <v>2674</v>
      </c>
      <c r="S75" s="82">
        <v>2303092020</v>
      </c>
      <c r="T75" s="81" t="s">
        <v>270</v>
      </c>
      <c r="U75" s="77" t="s">
        <v>19</v>
      </c>
      <c r="V75" s="78"/>
      <c r="W75" s="32" t="b">
        <f t="shared" si="3"/>
        <v>1</v>
      </c>
      <c r="X75" s="32" t="b">
        <f t="shared" si="4"/>
        <v>1</v>
      </c>
      <c r="Y75" s="32" t="b">
        <f t="shared" si="5"/>
        <v>1</v>
      </c>
    </row>
    <row r="76" spans="1:25" ht="36.6">
      <c r="A76" s="39">
        <v>28</v>
      </c>
      <c r="B76" s="71" t="s">
        <v>950</v>
      </c>
      <c r="C76" s="36">
        <v>2303092240</v>
      </c>
      <c r="D76" s="18" t="s">
        <v>273</v>
      </c>
      <c r="E76" s="3" t="s">
        <v>248</v>
      </c>
      <c r="F76" s="3" t="s">
        <v>256</v>
      </c>
      <c r="G76" s="4"/>
      <c r="H76" s="4"/>
      <c r="I76" s="3" t="s">
        <v>33</v>
      </c>
      <c r="J76" s="27" t="s">
        <v>114</v>
      </c>
      <c r="K76" s="27">
        <v>43190</v>
      </c>
      <c r="L76" s="21" t="s">
        <v>274</v>
      </c>
      <c r="M76" s="26" t="s">
        <v>181</v>
      </c>
      <c r="N76" s="23">
        <v>1816.51</v>
      </c>
      <c r="O76" s="48" t="s">
        <v>19</v>
      </c>
      <c r="P76" s="72"/>
      <c r="Q76" s="45">
        <v>28</v>
      </c>
      <c r="R76" s="34">
        <v>2675</v>
      </c>
      <c r="S76" s="82">
        <v>2303092240</v>
      </c>
      <c r="T76" s="81" t="s">
        <v>273</v>
      </c>
      <c r="U76" s="77" t="s">
        <v>19</v>
      </c>
      <c r="V76" s="78"/>
      <c r="W76" s="32" t="b">
        <f t="shared" si="3"/>
        <v>1</v>
      </c>
      <c r="X76" s="32" t="b">
        <f t="shared" si="4"/>
        <v>1</v>
      </c>
      <c r="Y76" s="32" t="b">
        <f t="shared" si="5"/>
        <v>1</v>
      </c>
    </row>
    <row r="77" spans="1:25" ht="40.200000000000003">
      <c r="A77" s="39">
        <v>28</v>
      </c>
      <c r="B77" s="71" t="s">
        <v>951</v>
      </c>
      <c r="C77" s="36">
        <v>2303100390</v>
      </c>
      <c r="D77" s="18" t="s">
        <v>275</v>
      </c>
      <c r="E77" s="3" t="s">
        <v>276</v>
      </c>
      <c r="F77" s="3" t="s">
        <v>228</v>
      </c>
      <c r="G77" s="4"/>
      <c r="H77" s="4"/>
      <c r="I77" s="3" t="s">
        <v>33</v>
      </c>
      <c r="J77" s="27" t="s">
        <v>162</v>
      </c>
      <c r="K77" s="27">
        <v>43190</v>
      </c>
      <c r="L77" s="21" t="s">
        <v>277</v>
      </c>
      <c r="M77" s="26" t="s">
        <v>41</v>
      </c>
      <c r="N77" s="23">
        <v>3716.36</v>
      </c>
      <c r="O77" s="86" t="s">
        <v>278</v>
      </c>
      <c r="P77" s="84" t="s">
        <v>1279</v>
      </c>
      <c r="Q77" s="85">
        <v>28</v>
      </c>
      <c r="R77" s="34">
        <v>2676</v>
      </c>
      <c r="S77" s="82">
        <v>2303100390</v>
      </c>
      <c r="T77" s="81" t="s">
        <v>275</v>
      </c>
      <c r="U77" s="77" t="s">
        <v>278</v>
      </c>
      <c r="V77" s="78" t="s">
        <v>1279</v>
      </c>
      <c r="W77" s="32" t="b">
        <f t="shared" si="3"/>
        <v>1</v>
      </c>
      <c r="X77" s="32" t="b">
        <f t="shared" si="4"/>
        <v>1</v>
      </c>
      <c r="Y77" s="32" t="b">
        <f t="shared" si="5"/>
        <v>1</v>
      </c>
    </row>
    <row r="78" spans="1:25" ht="36.6">
      <c r="A78" s="39">
        <v>28</v>
      </c>
      <c r="B78" s="71" t="s">
        <v>952</v>
      </c>
      <c r="C78" s="36">
        <v>2303100841</v>
      </c>
      <c r="D78" s="18" t="s">
        <v>279</v>
      </c>
      <c r="E78" s="3" t="s">
        <v>276</v>
      </c>
      <c r="F78" s="3" t="s">
        <v>228</v>
      </c>
      <c r="G78" s="4"/>
      <c r="H78" s="4"/>
      <c r="I78" s="3" t="s">
        <v>33</v>
      </c>
      <c r="J78" s="20">
        <v>43159</v>
      </c>
      <c r="K78" s="20">
        <v>43190</v>
      </c>
      <c r="L78" s="21" t="s">
        <v>280</v>
      </c>
      <c r="M78" s="26">
        <v>44342</v>
      </c>
      <c r="N78" s="23">
        <v>3106.56</v>
      </c>
      <c r="O78" s="48" t="s">
        <v>19</v>
      </c>
      <c r="P78" s="72"/>
      <c r="Q78" s="45">
        <v>28</v>
      </c>
      <c r="R78" s="34">
        <v>2677</v>
      </c>
      <c r="S78" s="82">
        <v>2303100841</v>
      </c>
      <c r="T78" s="81" t="s">
        <v>279</v>
      </c>
      <c r="U78" s="77" t="s">
        <v>19</v>
      </c>
      <c r="V78" s="78"/>
      <c r="W78" s="32" t="b">
        <f t="shared" si="3"/>
        <v>1</v>
      </c>
      <c r="X78" s="32" t="b">
        <f t="shared" si="4"/>
        <v>1</v>
      </c>
      <c r="Y78" s="32" t="b">
        <f t="shared" si="5"/>
        <v>1</v>
      </c>
    </row>
    <row r="79" spans="1:25" ht="36.6">
      <c r="A79" s="39">
        <v>28</v>
      </c>
      <c r="B79" s="71" t="s">
        <v>953</v>
      </c>
      <c r="C79" s="36">
        <v>2303121220</v>
      </c>
      <c r="D79" s="18" t="s">
        <v>281</v>
      </c>
      <c r="E79" s="3" t="s">
        <v>282</v>
      </c>
      <c r="F79" s="3" t="s">
        <v>84</v>
      </c>
      <c r="G79" s="4"/>
      <c r="H79" s="4"/>
      <c r="I79" s="3" t="s">
        <v>33</v>
      </c>
      <c r="J79" s="20">
        <v>42878</v>
      </c>
      <c r="K79" s="20">
        <v>43190</v>
      </c>
      <c r="L79" s="21" t="s">
        <v>283</v>
      </c>
      <c r="M79" s="26">
        <v>44355</v>
      </c>
      <c r="N79" s="23">
        <v>2577.17</v>
      </c>
      <c r="O79" s="48" t="s">
        <v>148</v>
      </c>
      <c r="P79" s="72"/>
      <c r="Q79" s="45">
        <v>28</v>
      </c>
      <c r="R79" s="34">
        <v>2678</v>
      </c>
      <c r="S79" s="82">
        <v>2303121220</v>
      </c>
      <c r="T79" s="81" t="s">
        <v>281</v>
      </c>
      <c r="U79" s="77" t="s">
        <v>148</v>
      </c>
      <c r="V79" s="78"/>
      <c r="W79" s="32" t="b">
        <f t="shared" si="3"/>
        <v>1</v>
      </c>
      <c r="X79" s="32" t="b">
        <f t="shared" si="4"/>
        <v>1</v>
      </c>
      <c r="Y79" s="32" t="b">
        <f t="shared" si="5"/>
        <v>1</v>
      </c>
    </row>
    <row r="80" spans="1:25" ht="36.6">
      <c r="A80" s="39">
        <v>28</v>
      </c>
      <c r="B80" s="71" t="s">
        <v>954</v>
      </c>
      <c r="C80" s="36">
        <v>2303121370</v>
      </c>
      <c r="D80" s="18" t="s">
        <v>284</v>
      </c>
      <c r="E80" s="3" t="s">
        <v>282</v>
      </c>
      <c r="F80" s="3" t="s">
        <v>77</v>
      </c>
      <c r="G80" s="4"/>
      <c r="H80" s="4"/>
      <c r="I80" s="3" t="s">
        <v>33</v>
      </c>
      <c r="J80" s="27" t="s">
        <v>285</v>
      </c>
      <c r="K80" s="27">
        <v>43190</v>
      </c>
      <c r="L80" s="21" t="s">
        <v>286</v>
      </c>
      <c r="M80" s="26" t="s">
        <v>87</v>
      </c>
      <c r="N80" s="23">
        <v>1650.04</v>
      </c>
      <c r="O80" s="48" t="s">
        <v>19</v>
      </c>
      <c r="P80" s="72"/>
      <c r="Q80" s="45">
        <v>28</v>
      </c>
      <c r="R80" s="34">
        <v>2679</v>
      </c>
      <c r="S80" s="82">
        <v>2303121370</v>
      </c>
      <c r="T80" s="81" t="s">
        <v>284</v>
      </c>
      <c r="U80" s="77" t="s">
        <v>19</v>
      </c>
      <c r="V80" s="78"/>
      <c r="W80" s="32" t="b">
        <f t="shared" si="3"/>
        <v>1</v>
      </c>
      <c r="X80" s="32" t="b">
        <f t="shared" si="4"/>
        <v>1</v>
      </c>
      <c r="Y80" s="32" t="b">
        <f t="shared" si="5"/>
        <v>1</v>
      </c>
    </row>
    <row r="81" spans="1:25" ht="27">
      <c r="A81" s="39">
        <v>28</v>
      </c>
      <c r="B81" s="71" t="s">
        <v>955</v>
      </c>
      <c r="C81" s="36">
        <v>2303121660</v>
      </c>
      <c r="D81" s="18" t="s">
        <v>287</v>
      </c>
      <c r="E81" s="3" t="s">
        <v>282</v>
      </c>
      <c r="F81" s="3" t="s">
        <v>288</v>
      </c>
      <c r="G81" s="4"/>
      <c r="H81" s="4"/>
      <c r="I81" s="3" t="s">
        <v>33</v>
      </c>
      <c r="J81" s="20" t="s">
        <v>289</v>
      </c>
      <c r="K81" s="20">
        <v>43190</v>
      </c>
      <c r="L81" s="21" t="s">
        <v>290</v>
      </c>
      <c r="M81" s="26" t="s">
        <v>59</v>
      </c>
      <c r="N81" s="23">
        <v>2799.26</v>
      </c>
      <c r="O81" s="48" t="s">
        <v>1232</v>
      </c>
      <c r="P81" s="72" t="s">
        <v>1157</v>
      </c>
      <c r="Q81" s="45">
        <v>28</v>
      </c>
      <c r="R81" s="34">
        <v>2680</v>
      </c>
      <c r="S81" s="82">
        <v>2303121660</v>
      </c>
      <c r="T81" s="81" t="s">
        <v>287</v>
      </c>
      <c r="U81" s="48" t="s">
        <v>1232</v>
      </c>
      <c r="V81" s="83" t="s">
        <v>1157</v>
      </c>
      <c r="W81" s="32" t="b">
        <f t="shared" si="3"/>
        <v>1</v>
      </c>
      <c r="X81" s="32" t="b">
        <f t="shared" si="4"/>
        <v>1</v>
      </c>
      <c r="Y81" s="32" t="b">
        <f t="shared" si="5"/>
        <v>1</v>
      </c>
    </row>
    <row r="82" spans="1:25" ht="40.200000000000003">
      <c r="A82" s="39">
        <v>28</v>
      </c>
      <c r="B82" s="71" t="s">
        <v>956</v>
      </c>
      <c r="C82" s="3">
        <v>2303191490</v>
      </c>
      <c r="D82" s="18" t="s">
        <v>291</v>
      </c>
      <c r="E82" s="3" t="s">
        <v>190</v>
      </c>
      <c r="F82" s="3" t="s">
        <v>292</v>
      </c>
      <c r="G82" s="3"/>
      <c r="H82" s="3"/>
      <c r="I82" s="3" t="s">
        <v>33</v>
      </c>
      <c r="J82" s="27">
        <v>42758</v>
      </c>
      <c r="K82" s="27">
        <v>43190</v>
      </c>
      <c r="L82" s="21" t="s">
        <v>293</v>
      </c>
      <c r="M82" s="26">
        <v>44307</v>
      </c>
      <c r="N82" s="23">
        <v>1791.75</v>
      </c>
      <c r="O82" s="48" t="s">
        <v>1222</v>
      </c>
      <c r="P82" s="72" t="s">
        <v>1319</v>
      </c>
      <c r="Q82" s="45">
        <v>28</v>
      </c>
      <c r="R82" s="34">
        <v>2681</v>
      </c>
      <c r="S82" s="92">
        <v>2303191490</v>
      </c>
      <c r="T82" s="81" t="s">
        <v>291</v>
      </c>
      <c r="U82" s="48" t="s">
        <v>1222</v>
      </c>
      <c r="V82" s="83" t="s">
        <v>1319</v>
      </c>
      <c r="W82" s="32" t="b">
        <f t="shared" si="3"/>
        <v>1</v>
      </c>
      <c r="X82" s="32" t="b">
        <f t="shared" si="4"/>
        <v>1</v>
      </c>
      <c r="Y82" s="32" t="b">
        <f t="shared" si="5"/>
        <v>1</v>
      </c>
    </row>
    <row r="83" spans="1:25" ht="36.6">
      <c r="A83" s="39">
        <v>28</v>
      </c>
      <c r="B83" s="71" t="s">
        <v>957</v>
      </c>
      <c r="C83" s="36">
        <v>2303130180</v>
      </c>
      <c r="D83" s="18" t="s">
        <v>294</v>
      </c>
      <c r="E83" s="3" t="s">
        <v>282</v>
      </c>
      <c r="F83" s="3" t="s">
        <v>211</v>
      </c>
      <c r="G83" s="4"/>
      <c r="H83" s="4"/>
      <c r="I83" s="3" t="s">
        <v>33</v>
      </c>
      <c r="J83" s="27" t="s">
        <v>295</v>
      </c>
      <c r="K83" s="27">
        <v>43190</v>
      </c>
      <c r="L83" s="21" t="s">
        <v>296</v>
      </c>
      <c r="M83" s="26" t="s">
        <v>297</v>
      </c>
      <c r="N83" s="23">
        <v>1263.71</v>
      </c>
      <c r="O83" s="48" t="s">
        <v>19</v>
      </c>
      <c r="P83" s="72"/>
      <c r="Q83" s="45">
        <v>28</v>
      </c>
      <c r="R83" s="34">
        <v>2682</v>
      </c>
      <c r="S83" s="82">
        <v>2303130180</v>
      </c>
      <c r="T83" s="81" t="s">
        <v>294</v>
      </c>
      <c r="U83" s="77" t="s">
        <v>19</v>
      </c>
      <c r="V83" s="78"/>
      <c r="W83" s="32" t="b">
        <f t="shared" si="3"/>
        <v>1</v>
      </c>
      <c r="X83" s="32" t="b">
        <f t="shared" si="4"/>
        <v>1</v>
      </c>
      <c r="Y83" s="32" t="b">
        <f t="shared" si="5"/>
        <v>1</v>
      </c>
    </row>
    <row r="84" spans="1:25" ht="28.2">
      <c r="A84" s="39">
        <v>28</v>
      </c>
      <c r="B84" s="71" t="s">
        <v>958</v>
      </c>
      <c r="C84" s="36">
        <v>2303130390</v>
      </c>
      <c r="D84" s="18" t="s">
        <v>298</v>
      </c>
      <c r="E84" s="3" t="s">
        <v>282</v>
      </c>
      <c r="F84" s="3" t="s">
        <v>211</v>
      </c>
      <c r="G84" s="4"/>
      <c r="H84" s="4"/>
      <c r="I84" s="3" t="s">
        <v>33</v>
      </c>
      <c r="J84" s="20" t="s">
        <v>299</v>
      </c>
      <c r="K84" s="20">
        <v>43190</v>
      </c>
      <c r="L84" s="21" t="s">
        <v>300</v>
      </c>
      <c r="M84" s="26">
        <v>44307</v>
      </c>
      <c r="N84" s="23">
        <v>1665.54</v>
      </c>
      <c r="O84" s="48" t="s">
        <v>1243</v>
      </c>
      <c r="P84" s="72" t="s">
        <v>1241</v>
      </c>
      <c r="Q84" s="45">
        <v>28</v>
      </c>
      <c r="R84" s="34">
        <v>2683</v>
      </c>
      <c r="S84" s="82">
        <v>2303130390</v>
      </c>
      <c r="T84" s="81" t="s">
        <v>298</v>
      </c>
      <c r="U84" s="48" t="s">
        <v>1243</v>
      </c>
      <c r="V84" s="91" t="s">
        <v>1241</v>
      </c>
      <c r="W84" s="32" t="b">
        <f t="shared" si="3"/>
        <v>1</v>
      </c>
      <c r="X84" s="32" t="b">
        <f t="shared" si="4"/>
        <v>1</v>
      </c>
      <c r="Y84" s="32" t="b">
        <f t="shared" si="5"/>
        <v>1</v>
      </c>
    </row>
    <row r="85" spans="1:25" ht="42">
      <c r="A85" s="39">
        <v>28</v>
      </c>
      <c r="B85" s="71" t="s">
        <v>959</v>
      </c>
      <c r="C85" s="36">
        <v>2303131150</v>
      </c>
      <c r="D85" s="18" t="s">
        <v>301</v>
      </c>
      <c r="E85" s="3" t="s">
        <v>282</v>
      </c>
      <c r="F85" s="3" t="s">
        <v>302</v>
      </c>
      <c r="G85" s="4"/>
      <c r="H85" s="4"/>
      <c r="I85" s="3" t="s">
        <v>33</v>
      </c>
      <c r="J85" s="20" t="s">
        <v>295</v>
      </c>
      <c r="K85" s="20">
        <v>43190</v>
      </c>
      <c r="L85" s="21" t="s">
        <v>303</v>
      </c>
      <c r="M85" s="26" t="s">
        <v>41</v>
      </c>
      <c r="N85" s="23">
        <v>4068.48</v>
      </c>
      <c r="O85" s="48" t="s">
        <v>1204</v>
      </c>
      <c r="P85" s="72" t="s">
        <v>1205</v>
      </c>
      <c r="Q85" s="45">
        <v>28</v>
      </c>
      <c r="R85" s="34">
        <v>2684</v>
      </c>
      <c r="S85" s="82">
        <v>2303131150</v>
      </c>
      <c r="T85" s="81" t="s">
        <v>301</v>
      </c>
      <c r="U85" s="48" t="s">
        <v>1204</v>
      </c>
      <c r="V85" s="91" t="s">
        <v>1205</v>
      </c>
      <c r="W85" s="32" t="b">
        <f t="shared" si="3"/>
        <v>1</v>
      </c>
      <c r="X85" s="32" t="b">
        <f t="shared" si="4"/>
        <v>1</v>
      </c>
      <c r="Y85" s="32" t="b">
        <f t="shared" si="5"/>
        <v>1</v>
      </c>
    </row>
    <row r="86" spans="1:25" ht="36.6">
      <c r="A86" s="39">
        <v>28</v>
      </c>
      <c r="B86" s="71" t="s">
        <v>960</v>
      </c>
      <c r="C86" s="36">
        <v>2303132060</v>
      </c>
      <c r="D86" s="18" t="s">
        <v>304</v>
      </c>
      <c r="E86" s="3" t="s">
        <v>282</v>
      </c>
      <c r="F86" s="3" t="s">
        <v>305</v>
      </c>
      <c r="G86" s="4"/>
      <c r="H86" s="4"/>
      <c r="I86" s="3" t="s">
        <v>33</v>
      </c>
      <c r="J86" s="20" t="s">
        <v>306</v>
      </c>
      <c r="K86" s="20">
        <v>43190</v>
      </c>
      <c r="L86" s="21" t="s">
        <v>307</v>
      </c>
      <c r="M86" s="26" t="s">
        <v>78</v>
      </c>
      <c r="N86" s="23">
        <v>3617.58</v>
      </c>
      <c r="O86" s="48" t="s">
        <v>19</v>
      </c>
      <c r="P86" s="72"/>
      <c r="Q86" s="45">
        <v>28</v>
      </c>
      <c r="R86" s="34">
        <v>2685</v>
      </c>
      <c r="S86" s="82">
        <v>2303132060</v>
      </c>
      <c r="T86" s="81" t="s">
        <v>304</v>
      </c>
      <c r="U86" s="77" t="s">
        <v>19</v>
      </c>
      <c r="V86" s="78"/>
      <c r="W86" s="32" t="b">
        <f t="shared" si="3"/>
        <v>1</v>
      </c>
      <c r="X86" s="32" t="b">
        <f t="shared" si="4"/>
        <v>1</v>
      </c>
      <c r="Y86" s="32" t="b">
        <f t="shared" si="5"/>
        <v>1</v>
      </c>
    </row>
    <row r="87" spans="1:25" ht="53.4">
      <c r="A87" s="39">
        <v>28</v>
      </c>
      <c r="B87" s="71" t="s">
        <v>961</v>
      </c>
      <c r="C87" s="36">
        <v>2303140220</v>
      </c>
      <c r="D87" s="18" t="s">
        <v>308</v>
      </c>
      <c r="E87" s="3" t="s">
        <v>309</v>
      </c>
      <c r="F87" s="3" t="s">
        <v>310</v>
      </c>
      <c r="G87" s="4"/>
      <c r="H87" s="4"/>
      <c r="I87" s="3" t="s">
        <v>33</v>
      </c>
      <c r="J87" s="27" t="s">
        <v>80</v>
      </c>
      <c r="K87" s="27">
        <v>43190</v>
      </c>
      <c r="L87" s="21" t="s">
        <v>311</v>
      </c>
      <c r="M87" s="26" t="s">
        <v>41</v>
      </c>
      <c r="N87" s="23">
        <v>3295.76</v>
      </c>
      <c r="O87" s="86" t="s">
        <v>1280</v>
      </c>
      <c r="P87" s="84" t="s">
        <v>1281</v>
      </c>
      <c r="Q87" s="45">
        <v>28</v>
      </c>
      <c r="R87" s="34">
        <v>2686</v>
      </c>
      <c r="S87" s="82">
        <v>2303140220</v>
      </c>
      <c r="T87" s="81" t="s">
        <v>308</v>
      </c>
      <c r="U87" s="77" t="s">
        <v>1280</v>
      </c>
      <c r="V87" s="90" t="s">
        <v>1281</v>
      </c>
      <c r="W87" s="32" t="b">
        <f t="shared" si="3"/>
        <v>1</v>
      </c>
      <c r="X87" s="32" t="b">
        <f t="shared" si="4"/>
        <v>1</v>
      </c>
      <c r="Y87" s="32" t="b">
        <f t="shared" si="5"/>
        <v>1</v>
      </c>
    </row>
    <row r="88" spans="1:25" ht="36.6">
      <c r="A88" s="39">
        <v>28</v>
      </c>
      <c r="B88" s="71" t="s">
        <v>962</v>
      </c>
      <c r="C88" s="36">
        <v>2303140500</v>
      </c>
      <c r="D88" s="18" t="s">
        <v>312</v>
      </c>
      <c r="E88" s="3" t="s">
        <v>309</v>
      </c>
      <c r="F88" s="3" t="s">
        <v>84</v>
      </c>
      <c r="G88" s="4"/>
      <c r="H88" s="4"/>
      <c r="I88" s="3" t="s">
        <v>33</v>
      </c>
      <c r="J88" s="20">
        <v>42976</v>
      </c>
      <c r="K88" s="20" t="s">
        <v>313</v>
      </c>
      <c r="L88" s="21" t="s">
        <v>314</v>
      </c>
      <c r="M88" s="26">
        <v>44432</v>
      </c>
      <c r="N88" s="23">
        <v>3353.2</v>
      </c>
      <c r="O88" s="48" t="s">
        <v>19</v>
      </c>
      <c r="P88" s="72"/>
      <c r="Q88" s="73">
        <v>28</v>
      </c>
      <c r="R88" s="34">
        <v>2687</v>
      </c>
      <c r="S88" s="82">
        <v>2303140500</v>
      </c>
      <c r="T88" s="81" t="s">
        <v>312</v>
      </c>
      <c r="U88" s="77" t="s">
        <v>19</v>
      </c>
      <c r="V88" s="78"/>
      <c r="W88" s="32" t="b">
        <f t="shared" si="3"/>
        <v>1</v>
      </c>
      <c r="X88" s="32" t="b">
        <f t="shared" si="4"/>
        <v>1</v>
      </c>
      <c r="Y88" s="32" t="b">
        <f t="shared" si="5"/>
        <v>1</v>
      </c>
    </row>
    <row r="89" spans="1:25" ht="36.6">
      <c r="A89" s="39">
        <v>28</v>
      </c>
      <c r="B89" s="71" t="s">
        <v>963</v>
      </c>
      <c r="C89" s="36">
        <v>2303140870</v>
      </c>
      <c r="D89" s="18" t="s">
        <v>316</v>
      </c>
      <c r="E89" s="3" t="s">
        <v>309</v>
      </c>
      <c r="F89" s="3" t="s">
        <v>222</v>
      </c>
      <c r="G89" s="4"/>
      <c r="H89" s="4"/>
      <c r="I89" s="3" t="s">
        <v>33</v>
      </c>
      <c r="J89" s="27" t="s">
        <v>97</v>
      </c>
      <c r="K89" s="27">
        <v>43190</v>
      </c>
      <c r="L89" s="21" t="s">
        <v>317</v>
      </c>
      <c r="M89" s="28" t="s">
        <v>105</v>
      </c>
      <c r="N89" s="23">
        <v>6156.81</v>
      </c>
      <c r="O89" s="48" t="s">
        <v>19</v>
      </c>
      <c r="P89" s="72"/>
      <c r="Q89" s="45">
        <v>28</v>
      </c>
      <c r="R89" s="34">
        <v>2689</v>
      </c>
      <c r="S89" s="82">
        <v>2303140870</v>
      </c>
      <c r="T89" s="81" t="s">
        <v>316</v>
      </c>
      <c r="U89" s="77" t="s">
        <v>19</v>
      </c>
      <c r="V89" s="78"/>
      <c r="W89" s="32" t="b">
        <f t="shared" si="3"/>
        <v>1</v>
      </c>
      <c r="X89" s="32" t="b">
        <f t="shared" si="4"/>
        <v>1</v>
      </c>
      <c r="Y89" s="32" t="b">
        <f t="shared" si="5"/>
        <v>1</v>
      </c>
    </row>
    <row r="90" spans="1:25" ht="42">
      <c r="A90" s="39">
        <v>28</v>
      </c>
      <c r="B90" s="71" t="s">
        <v>964</v>
      </c>
      <c r="C90" s="36">
        <v>2303140910</v>
      </c>
      <c r="D90" s="18" t="s">
        <v>318</v>
      </c>
      <c r="E90" s="3" t="s">
        <v>309</v>
      </c>
      <c r="F90" s="3" t="s">
        <v>222</v>
      </c>
      <c r="G90" s="4"/>
      <c r="H90" s="4"/>
      <c r="I90" s="3" t="s">
        <v>33</v>
      </c>
      <c r="J90" s="20" t="s">
        <v>319</v>
      </c>
      <c r="K90" s="20">
        <v>43190</v>
      </c>
      <c r="L90" s="21" t="s">
        <v>320</v>
      </c>
      <c r="M90" s="26" t="s">
        <v>297</v>
      </c>
      <c r="N90" s="23">
        <v>4950.29</v>
      </c>
      <c r="O90" s="48" t="s">
        <v>1179</v>
      </c>
      <c r="P90" s="72" t="s">
        <v>1180</v>
      </c>
      <c r="Q90" s="45">
        <v>28</v>
      </c>
      <c r="R90" s="34">
        <v>2690</v>
      </c>
      <c r="S90" s="82">
        <v>2303140910</v>
      </c>
      <c r="T90" s="81" t="s">
        <v>318</v>
      </c>
      <c r="U90" s="48" t="s">
        <v>1179</v>
      </c>
      <c r="V90" s="91" t="s">
        <v>1180</v>
      </c>
      <c r="W90" s="32" t="b">
        <f t="shared" si="3"/>
        <v>1</v>
      </c>
      <c r="X90" s="32" t="b">
        <f t="shared" si="4"/>
        <v>1</v>
      </c>
      <c r="Y90" s="32" t="b">
        <f t="shared" si="5"/>
        <v>1</v>
      </c>
    </row>
    <row r="91" spans="1:25" ht="36.6">
      <c r="A91" s="39">
        <v>28</v>
      </c>
      <c r="B91" s="71" t="s">
        <v>965</v>
      </c>
      <c r="C91" s="36">
        <v>2303141070</v>
      </c>
      <c r="D91" s="18" t="s">
        <v>321</v>
      </c>
      <c r="E91" s="3" t="s">
        <v>309</v>
      </c>
      <c r="F91" s="3" t="s">
        <v>222</v>
      </c>
      <c r="G91" s="4"/>
      <c r="H91" s="4"/>
      <c r="I91" s="3" t="s">
        <v>33</v>
      </c>
      <c r="J91" s="27" t="s">
        <v>322</v>
      </c>
      <c r="K91" s="27">
        <v>43190</v>
      </c>
      <c r="L91" s="21" t="s">
        <v>323</v>
      </c>
      <c r="M91" s="26" t="s">
        <v>324</v>
      </c>
      <c r="N91" s="23">
        <v>1446.56</v>
      </c>
      <c r="O91" s="48" t="s">
        <v>46</v>
      </c>
      <c r="P91" s="72"/>
      <c r="Q91" s="45">
        <v>28</v>
      </c>
      <c r="R91" s="34">
        <v>2691</v>
      </c>
      <c r="S91" s="82">
        <v>2303141070</v>
      </c>
      <c r="T91" s="81" t="s">
        <v>321</v>
      </c>
      <c r="U91" s="77" t="s">
        <v>46</v>
      </c>
      <c r="V91" s="78"/>
      <c r="W91" s="32" t="b">
        <f t="shared" si="3"/>
        <v>1</v>
      </c>
      <c r="X91" s="32" t="b">
        <f t="shared" si="4"/>
        <v>1</v>
      </c>
      <c r="Y91" s="32" t="b">
        <f t="shared" si="5"/>
        <v>1</v>
      </c>
    </row>
    <row r="92" spans="1:25" ht="42">
      <c r="A92" s="39">
        <v>28</v>
      </c>
      <c r="B92" s="71" t="s">
        <v>966</v>
      </c>
      <c r="C92" s="36">
        <v>2303141570</v>
      </c>
      <c r="D92" s="18" t="s">
        <v>325</v>
      </c>
      <c r="E92" s="3" t="s">
        <v>309</v>
      </c>
      <c r="F92" s="3" t="s">
        <v>211</v>
      </c>
      <c r="G92" s="4"/>
      <c r="H92" s="4"/>
      <c r="I92" s="3" t="s">
        <v>33</v>
      </c>
      <c r="J92" s="27" t="s">
        <v>326</v>
      </c>
      <c r="K92" s="27">
        <v>43190</v>
      </c>
      <c r="L92" s="21" t="s">
        <v>327</v>
      </c>
      <c r="M92" s="26" t="s">
        <v>36</v>
      </c>
      <c r="N92" s="23">
        <v>1589.11</v>
      </c>
      <c r="O92" s="48" t="s">
        <v>1163</v>
      </c>
      <c r="P92" s="72" t="s">
        <v>1164</v>
      </c>
      <c r="Q92" s="45">
        <v>28</v>
      </c>
      <c r="R92" s="34">
        <v>2692</v>
      </c>
      <c r="S92" s="82">
        <v>2303141570</v>
      </c>
      <c r="T92" s="81" t="s">
        <v>325</v>
      </c>
      <c r="U92" s="48" t="s">
        <v>1163</v>
      </c>
      <c r="V92" s="91" t="s">
        <v>1164</v>
      </c>
      <c r="W92" s="32" t="b">
        <f t="shared" si="3"/>
        <v>1</v>
      </c>
      <c r="X92" s="32" t="b">
        <f t="shared" si="4"/>
        <v>1</v>
      </c>
      <c r="Y92" s="32" t="b">
        <f t="shared" si="5"/>
        <v>1</v>
      </c>
    </row>
    <row r="93" spans="1:25" ht="66.599999999999994">
      <c r="A93" s="39">
        <v>28</v>
      </c>
      <c r="B93" s="71" t="s">
        <v>967</v>
      </c>
      <c r="C93" s="36">
        <v>2303141750</v>
      </c>
      <c r="D93" s="18" t="s">
        <v>328</v>
      </c>
      <c r="E93" s="3" t="s">
        <v>309</v>
      </c>
      <c r="F93" s="3" t="s">
        <v>329</v>
      </c>
      <c r="G93" s="4"/>
      <c r="H93" s="4"/>
      <c r="I93" s="3" t="s">
        <v>33</v>
      </c>
      <c r="J93" s="20" t="s">
        <v>330</v>
      </c>
      <c r="K93" s="20" t="s">
        <v>313</v>
      </c>
      <c r="L93" s="21" t="s">
        <v>331</v>
      </c>
      <c r="M93" s="26" t="s">
        <v>87</v>
      </c>
      <c r="N93" s="23">
        <v>5891.97</v>
      </c>
      <c r="O93" s="48" t="s">
        <v>19</v>
      </c>
      <c r="P93" s="87" t="s">
        <v>1282</v>
      </c>
      <c r="Q93" s="61">
        <v>28</v>
      </c>
      <c r="R93" s="34">
        <v>2693</v>
      </c>
      <c r="S93" s="82">
        <v>2303141750</v>
      </c>
      <c r="T93" s="81" t="s">
        <v>328</v>
      </c>
      <c r="U93" s="77" t="s">
        <v>19</v>
      </c>
      <c r="V93" s="93" t="s">
        <v>1282</v>
      </c>
      <c r="W93" s="32" t="b">
        <f t="shared" si="3"/>
        <v>1</v>
      </c>
      <c r="X93" s="32" t="b">
        <f t="shared" si="4"/>
        <v>1</v>
      </c>
      <c r="Y93" s="32" t="b">
        <f t="shared" si="5"/>
        <v>1</v>
      </c>
    </row>
    <row r="94" spans="1:25" ht="36.6">
      <c r="A94" s="39">
        <v>28</v>
      </c>
      <c r="B94" s="71" t="s">
        <v>968</v>
      </c>
      <c r="C94" s="36">
        <v>2303141950</v>
      </c>
      <c r="D94" s="18" t="s">
        <v>332</v>
      </c>
      <c r="E94" s="3" t="s">
        <v>309</v>
      </c>
      <c r="F94" s="3" t="s">
        <v>329</v>
      </c>
      <c r="G94" s="4"/>
      <c r="H94" s="4"/>
      <c r="I94" s="3" t="s">
        <v>33</v>
      </c>
      <c r="J94" s="27" t="s">
        <v>333</v>
      </c>
      <c r="K94" s="27">
        <v>43190</v>
      </c>
      <c r="L94" s="21" t="s">
        <v>334</v>
      </c>
      <c r="M94" s="26" t="s">
        <v>87</v>
      </c>
      <c r="N94" s="23">
        <v>1626.06</v>
      </c>
      <c r="O94" s="48" t="s">
        <v>19</v>
      </c>
      <c r="P94" s="72"/>
      <c r="Q94" s="45">
        <v>28</v>
      </c>
      <c r="R94" s="34">
        <v>2694</v>
      </c>
      <c r="S94" s="82">
        <v>2303141950</v>
      </c>
      <c r="T94" s="81" t="s">
        <v>332</v>
      </c>
      <c r="U94" s="77" t="s">
        <v>19</v>
      </c>
      <c r="V94" s="78"/>
      <c r="W94" s="32" t="b">
        <f t="shared" si="3"/>
        <v>1</v>
      </c>
      <c r="X94" s="32" t="b">
        <f t="shared" si="4"/>
        <v>1</v>
      </c>
      <c r="Y94" s="32" t="b">
        <f t="shared" si="5"/>
        <v>1</v>
      </c>
    </row>
    <row r="95" spans="1:25" ht="66.599999999999994">
      <c r="A95" s="39">
        <v>28</v>
      </c>
      <c r="B95" s="71" t="s">
        <v>969</v>
      </c>
      <c r="C95" s="3">
        <v>2303110331</v>
      </c>
      <c r="D95" s="18" t="s">
        <v>335</v>
      </c>
      <c r="E95" s="3" t="s">
        <v>336</v>
      </c>
      <c r="F95" s="3" t="s">
        <v>219</v>
      </c>
      <c r="G95" s="3"/>
      <c r="H95" s="3"/>
      <c r="I95" s="3" t="s">
        <v>33</v>
      </c>
      <c r="J95" s="20">
        <v>42832</v>
      </c>
      <c r="K95" s="20">
        <v>43190</v>
      </c>
      <c r="L95" s="21" t="s">
        <v>337</v>
      </c>
      <c r="M95" s="26">
        <v>44187</v>
      </c>
      <c r="N95" s="23">
        <v>2956.08</v>
      </c>
      <c r="O95" s="48" t="s">
        <v>19</v>
      </c>
      <c r="P95" s="87" t="s">
        <v>1282</v>
      </c>
      <c r="Q95" s="61">
        <v>28</v>
      </c>
      <c r="R95" s="34">
        <v>2695</v>
      </c>
      <c r="S95" s="82">
        <v>2303110331</v>
      </c>
      <c r="T95" s="81" t="s">
        <v>335</v>
      </c>
      <c r="U95" s="77" t="s">
        <v>19</v>
      </c>
      <c r="V95" s="93" t="s">
        <v>1282</v>
      </c>
      <c r="W95" s="32" t="b">
        <f t="shared" si="3"/>
        <v>1</v>
      </c>
      <c r="X95" s="32" t="b">
        <f t="shared" si="4"/>
        <v>1</v>
      </c>
      <c r="Y95" s="32" t="b">
        <f t="shared" si="5"/>
        <v>1</v>
      </c>
    </row>
    <row r="96" spans="1:25" ht="36.6">
      <c r="A96" s="39">
        <v>28</v>
      </c>
      <c r="B96" s="71" t="s">
        <v>970</v>
      </c>
      <c r="C96" s="36">
        <v>2303142450</v>
      </c>
      <c r="D96" s="18" t="s">
        <v>338</v>
      </c>
      <c r="E96" s="3" t="s">
        <v>309</v>
      </c>
      <c r="F96" s="3" t="s">
        <v>339</v>
      </c>
      <c r="G96" s="4"/>
      <c r="H96" s="4"/>
      <c r="I96" s="3" t="s">
        <v>33</v>
      </c>
      <c r="J96" s="20" t="s">
        <v>340</v>
      </c>
      <c r="K96" s="20">
        <v>43190</v>
      </c>
      <c r="L96" s="21" t="s">
        <v>341</v>
      </c>
      <c r="M96" s="26" t="s">
        <v>105</v>
      </c>
      <c r="N96" s="23">
        <v>5316.25</v>
      </c>
      <c r="O96" s="48" t="s">
        <v>19</v>
      </c>
      <c r="P96" s="72"/>
      <c r="Q96" s="45">
        <v>28</v>
      </c>
      <c r="R96" s="34">
        <v>2696</v>
      </c>
      <c r="S96" s="82">
        <v>2303142450</v>
      </c>
      <c r="T96" s="81" t="s">
        <v>338</v>
      </c>
      <c r="U96" s="77" t="s">
        <v>19</v>
      </c>
      <c r="V96" s="78"/>
      <c r="W96" s="32" t="b">
        <f t="shared" si="3"/>
        <v>1</v>
      </c>
      <c r="X96" s="32" t="b">
        <f t="shared" si="4"/>
        <v>1</v>
      </c>
      <c r="Y96" s="32" t="b">
        <f t="shared" si="5"/>
        <v>1</v>
      </c>
    </row>
    <row r="97" spans="1:25" ht="27">
      <c r="A97" s="39">
        <v>28</v>
      </c>
      <c r="B97" s="71" t="s">
        <v>971</v>
      </c>
      <c r="C97" s="36">
        <v>2303143180</v>
      </c>
      <c r="D97" s="18" t="s">
        <v>344</v>
      </c>
      <c r="E97" s="3" t="s">
        <v>309</v>
      </c>
      <c r="F97" s="3" t="s">
        <v>345</v>
      </c>
      <c r="G97" s="4"/>
      <c r="H97" s="4"/>
      <c r="I97" s="3" t="s">
        <v>33</v>
      </c>
      <c r="J97" s="20" t="s">
        <v>346</v>
      </c>
      <c r="K97" s="20">
        <v>43190</v>
      </c>
      <c r="L97" s="21"/>
      <c r="M97" s="26"/>
      <c r="N97" s="23">
        <v>3449.21</v>
      </c>
      <c r="O97" s="48"/>
      <c r="P97" s="72"/>
      <c r="Q97" s="45">
        <v>28</v>
      </c>
      <c r="R97" s="34">
        <v>2698</v>
      </c>
      <c r="S97" s="82">
        <v>2303143180</v>
      </c>
      <c r="T97" s="81" t="s">
        <v>344</v>
      </c>
      <c r="U97" s="77"/>
      <c r="V97" s="78"/>
      <c r="W97" s="32" t="b">
        <f t="shared" si="3"/>
        <v>1</v>
      </c>
      <c r="X97" s="32" t="b">
        <f t="shared" si="4"/>
        <v>1</v>
      </c>
      <c r="Y97" s="32" t="b">
        <f t="shared" si="5"/>
        <v>1</v>
      </c>
    </row>
    <row r="98" spans="1:25" ht="36.6">
      <c r="A98" s="39">
        <v>28</v>
      </c>
      <c r="B98" s="71" t="s">
        <v>972</v>
      </c>
      <c r="C98" s="36">
        <v>2303143250</v>
      </c>
      <c r="D98" s="18" t="s">
        <v>347</v>
      </c>
      <c r="E98" s="3" t="s">
        <v>309</v>
      </c>
      <c r="F98" s="3" t="s">
        <v>345</v>
      </c>
      <c r="G98" s="4"/>
      <c r="H98" s="4"/>
      <c r="I98" s="3" t="s">
        <v>33</v>
      </c>
      <c r="J98" s="20" t="s">
        <v>348</v>
      </c>
      <c r="K98" s="20">
        <v>43190</v>
      </c>
      <c r="L98" s="21" t="s">
        <v>349</v>
      </c>
      <c r="M98" s="28" t="s">
        <v>105</v>
      </c>
      <c r="N98" s="23">
        <v>6231.82</v>
      </c>
      <c r="O98" s="48" t="s">
        <v>19</v>
      </c>
      <c r="P98" s="72"/>
      <c r="Q98" s="45">
        <v>28</v>
      </c>
      <c r="R98" s="34">
        <v>2699</v>
      </c>
      <c r="S98" s="82">
        <v>2303143250</v>
      </c>
      <c r="T98" s="81" t="s">
        <v>347</v>
      </c>
      <c r="U98" s="77" t="s">
        <v>19</v>
      </c>
      <c r="V98" s="78"/>
      <c r="W98" s="32" t="b">
        <f t="shared" si="3"/>
        <v>1</v>
      </c>
      <c r="X98" s="32" t="b">
        <f t="shared" si="4"/>
        <v>1</v>
      </c>
      <c r="Y98" s="32" t="b">
        <f t="shared" si="5"/>
        <v>1</v>
      </c>
    </row>
    <row r="99" spans="1:25" ht="36.6">
      <c r="A99" s="39">
        <v>28</v>
      </c>
      <c r="B99" s="71" t="s">
        <v>973</v>
      </c>
      <c r="C99" s="36">
        <v>2303143280</v>
      </c>
      <c r="D99" s="18" t="s">
        <v>350</v>
      </c>
      <c r="E99" s="3" t="s">
        <v>309</v>
      </c>
      <c r="F99" s="3" t="s">
        <v>345</v>
      </c>
      <c r="G99" s="4"/>
      <c r="H99" s="4"/>
      <c r="I99" s="3" t="s">
        <v>33</v>
      </c>
      <c r="J99" s="20" t="s">
        <v>351</v>
      </c>
      <c r="K99" s="20">
        <v>43190</v>
      </c>
      <c r="L99" s="21" t="s">
        <v>352</v>
      </c>
      <c r="M99" s="26" t="s">
        <v>36</v>
      </c>
      <c r="N99" s="23">
        <v>2980.8</v>
      </c>
      <c r="O99" s="48" t="s">
        <v>19</v>
      </c>
      <c r="P99" s="72"/>
      <c r="Q99" s="45">
        <v>28</v>
      </c>
      <c r="R99" s="34">
        <v>2700</v>
      </c>
      <c r="S99" s="82">
        <v>2303143280</v>
      </c>
      <c r="T99" s="81" t="s">
        <v>350</v>
      </c>
      <c r="U99" s="77" t="s">
        <v>19</v>
      </c>
      <c r="V99" s="78"/>
      <c r="W99" s="32" t="b">
        <f t="shared" si="3"/>
        <v>1</v>
      </c>
      <c r="X99" s="32" t="b">
        <f t="shared" si="4"/>
        <v>1</v>
      </c>
      <c r="Y99" s="32" t="b">
        <f t="shared" si="5"/>
        <v>1</v>
      </c>
    </row>
    <row r="100" spans="1:25" ht="36.6">
      <c r="A100" s="39">
        <v>28</v>
      </c>
      <c r="B100" s="71" t="s">
        <v>974</v>
      </c>
      <c r="C100" s="36">
        <v>2303143450</v>
      </c>
      <c r="D100" s="18" t="s">
        <v>353</v>
      </c>
      <c r="E100" s="3" t="s">
        <v>309</v>
      </c>
      <c r="F100" s="3" t="s">
        <v>211</v>
      </c>
      <c r="G100" s="4"/>
      <c r="H100" s="4"/>
      <c r="I100" s="3" t="s">
        <v>33</v>
      </c>
      <c r="J100" s="27" t="s">
        <v>80</v>
      </c>
      <c r="K100" s="27">
        <v>43190</v>
      </c>
      <c r="L100" s="21" t="s">
        <v>354</v>
      </c>
      <c r="M100" s="26" t="s">
        <v>138</v>
      </c>
      <c r="N100" s="23">
        <v>2771.58</v>
      </c>
      <c r="O100" s="48" t="s">
        <v>19</v>
      </c>
      <c r="P100" s="72"/>
      <c r="Q100" s="45">
        <v>28</v>
      </c>
      <c r="R100" s="34">
        <v>2701</v>
      </c>
      <c r="S100" s="82">
        <v>2303143450</v>
      </c>
      <c r="T100" s="81" t="s">
        <v>353</v>
      </c>
      <c r="U100" s="77" t="s">
        <v>19</v>
      </c>
      <c r="V100" s="78"/>
      <c r="W100" s="32" t="b">
        <f t="shared" si="3"/>
        <v>1</v>
      </c>
      <c r="X100" s="32" t="b">
        <f t="shared" si="4"/>
        <v>1</v>
      </c>
      <c r="Y100" s="32" t="b">
        <f t="shared" si="5"/>
        <v>1</v>
      </c>
    </row>
    <row r="101" spans="1:25" ht="66.599999999999994">
      <c r="A101" s="39">
        <v>28</v>
      </c>
      <c r="B101" s="71" t="s">
        <v>975</v>
      </c>
      <c r="C101" s="37">
        <v>2303143510</v>
      </c>
      <c r="D101" s="18" t="s">
        <v>355</v>
      </c>
      <c r="E101" s="29" t="s">
        <v>309</v>
      </c>
      <c r="F101" s="29" t="s">
        <v>356</v>
      </c>
      <c r="G101" s="4"/>
      <c r="H101" s="4"/>
      <c r="I101" s="29" t="s">
        <v>33</v>
      </c>
      <c r="J101" s="20" t="s">
        <v>357</v>
      </c>
      <c r="K101" s="20">
        <v>43190</v>
      </c>
      <c r="L101" s="28" t="s">
        <v>358</v>
      </c>
      <c r="M101" s="28" t="s">
        <v>359</v>
      </c>
      <c r="N101" s="30">
        <f>3424.5-0.06</f>
        <v>3424.44</v>
      </c>
      <c r="O101" s="86" t="s">
        <v>1283</v>
      </c>
      <c r="P101" s="87" t="s">
        <v>1284</v>
      </c>
      <c r="Q101" s="85">
        <v>28</v>
      </c>
      <c r="R101" s="34">
        <v>2702</v>
      </c>
      <c r="S101" s="94" t="s">
        <v>1258</v>
      </c>
      <c r="T101" s="81" t="s">
        <v>355</v>
      </c>
      <c r="U101" s="77" t="s">
        <v>1283</v>
      </c>
      <c r="V101" s="88" t="s">
        <v>1284</v>
      </c>
      <c r="W101" s="32" t="b">
        <f t="shared" si="3"/>
        <v>1</v>
      </c>
      <c r="X101" s="32" t="b">
        <f t="shared" si="4"/>
        <v>1</v>
      </c>
      <c r="Y101" s="32" t="b">
        <f t="shared" si="5"/>
        <v>1</v>
      </c>
    </row>
    <row r="102" spans="1:25" ht="27">
      <c r="A102" s="39">
        <v>28</v>
      </c>
      <c r="B102" s="71" t="s">
        <v>976</v>
      </c>
      <c r="C102" s="36">
        <v>2303143770</v>
      </c>
      <c r="D102" s="18" t="s">
        <v>360</v>
      </c>
      <c r="E102" s="3" t="s">
        <v>309</v>
      </c>
      <c r="F102" s="3" t="s">
        <v>117</v>
      </c>
      <c r="G102" s="4"/>
      <c r="H102" s="4"/>
      <c r="I102" s="3" t="s">
        <v>33</v>
      </c>
      <c r="J102" s="20" t="s">
        <v>289</v>
      </c>
      <c r="K102" s="20">
        <v>43190</v>
      </c>
      <c r="L102" s="21" t="s">
        <v>361</v>
      </c>
      <c r="M102" s="26" t="s">
        <v>59</v>
      </c>
      <c r="N102" s="23">
        <v>2790.76</v>
      </c>
      <c r="O102" s="48" t="s">
        <v>362</v>
      </c>
      <c r="P102" s="72" t="s">
        <v>1263</v>
      </c>
      <c r="Q102" s="45">
        <v>28</v>
      </c>
      <c r="R102" s="34">
        <v>2703</v>
      </c>
      <c r="S102" s="82">
        <v>2303143770</v>
      </c>
      <c r="T102" s="81" t="s">
        <v>360</v>
      </c>
      <c r="U102" s="77" t="s">
        <v>362</v>
      </c>
      <c r="V102" s="78" t="s">
        <v>1263</v>
      </c>
      <c r="W102" s="32" t="b">
        <f t="shared" si="3"/>
        <v>1</v>
      </c>
      <c r="X102" s="32" t="b">
        <f t="shared" si="4"/>
        <v>1</v>
      </c>
      <c r="Y102" s="32" t="b">
        <f t="shared" si="5"/>
        <v>1</v>
      </c>
    </row>
    <row r="103" spans="1:25" ht="36.6">
      <c r="A103" s="39">
        <v>28</v>
      </c>
      <c r="B103" s="71" t="s">
        <v>977</v>
      </c>
      <c r="C103" s="36">
        <v>2303145460</v>
      </c>
      <c r="D103" s="18" t="s">
        <v>363</v>
      </c>
      <c r="E103" s="3" t="s">
        <v>309</v>
      </c>
      <c r="F103" s="3" t="s">
        <v>364</v>
      </c>
      <c r="G103" s="4"/>
      <c r="H103" s="4"/>
      <c r="I103" s="3" t="s">
        <v>33</v>
      </c>
      <c r="J103" s="27" t="s">
        <v>365</v>
      </c>
      <c r="K103" s="27">
        <v>43190</v>
      </c>
      <c r="L103" s="21" t="s">
        <v>366</v>
      </c>
      <c r="M103" s="26" t="s">
        <v>105</v>
      </c>
      <c r="N103" s="23">
        <v>1559.92</v>
      </c>
      <c r="O103" s="48" t="s">
        <v>19</v>
      </c>
      <c r="P103" s="72"/>
      <c r="Q103" s="45">
        <v>28</v>
      </c>
      <c r="R103" s="34">
        <v>2704</v>
      </c>
      <c r="S103" s="82">
        <v>2303145460</v>
      </c>
      <c r="T103" s="81" t="s">
        <v>363</v>
      </c>
      <c r="U103" s="77" t="s">
        <v>19</v>
      </c>
      <c r="V103" s="78"/>
      <c r="W103" s="32" t="b">
        <f t="shared" si="3"/>
        <v>1</v>
      </c>
      <c r="X103" s="32" t="b">
        <f t="shared" si="4"/>
        <v>1</v>
      </c>
      <c r="Y103" s="32" t="b">
        <f t="shared" si="5"/>
        <v>1</v>
      </c>
    </row>
    <row r="104" spans="1:25" ht="36.6">
      <c r="A104" s="39">
        <v>28</v>
      </c>
      <c r="B104" s="71" t="s">
        <v>978</v>
      </c>
      <c r="C104" s="36">
        <v>2303145510</v>
      </c>
      <c r="D104" s="18" t="s">
        <v>367</v>
      </c>
      <c r="E104" s="3" t="s">
        <v>309</v>
      </c>
      <c r="F104" s="3" t="s">
        <v>368</v>
      </c>
      <c r="G104" s="4"/>
      <c r="H104" s="4"/>
      <c r="I104" s="3" t="s">
        <v>33</v>
      </c>
      <c r="J104" s="27" t="s">
        <v>369</v>
      </c>
      <c r="K104" s="27">
        <v>43190</v>
      </c>
      <c r="L104" s="21" t="s">
        <v>370</v>
      </c>
      <c r="M104" s="26" t="s">
        <v>371</v>
      </c>
      <c r="N104" s="23">
        <v>1899.87</v>
      </c>
      <c r="O104" s="48" t="s">
        <v>19</v>
      </c>
      <c r="P104" s="72"/>
      <c r="Q104" s="45">
        <v>28</v>
      </c>
      <c r="R104" s="34">
        <v>2705</v>
      </c>
      <c r="S104" s="82">
        <v>2303145510</v>
      </c>
      <c r="T104" s="81" t="s">
        <v>367</v>
      </c>
      <c r="U104" s="77" t="s">
        <v>19</v>
      </c>
      <c r="V104" s="78"/>
      <c r="W104" s="32" t="b">
        <f t="shared" si="3"/>
        <v>1</v>
      </c>
      <c r="X104" s="32" t="b">
        <f t="shared" si="4"/>
        <v>1</v>
      </c>
      <c r="Y104" s="32" t="b">
        <f t="shared" si="5"/>
        <v>1</v>
      </c>
    </row>
    <row r="105" spans="1:25" ht="27">
      <c r="A105" s="39">
        <v>28</v>
      </c>
      <c r="B105" s="71" t="s">
        <v>979</v>
      </c>
      <c r="C105" s="36">
        <v>2303150460</v>
      </c>
      <c r="D105" s="18" t="s">
        <v>372</v>
      </c>
      <c r="E105" s="3" t="s">
        <v>373</v>
      </c>
      <c r="F105" s="3" t="s">
        <v>77</v>
      </c>
      <c r="G105" s="4"/>
      <c r="H105" s="4"/>
      <c r="I105" s="3" t="s">
        <v>33</v>
      </c>
      <c r="J105" s="20" t="s">
        <v>374</v>
      </c>
      <c r="K105" s="20">
        <v>43190</v>
      </c>
      <c r="L105" s="21" t="s">
        <v>375</v>
      </c>
      <c r="M105" s="26" t="s">
        <v>105</v>
      </c>
      <c r="N105" s="23">
        <v>5852.51</v>
      </c>
      <c r="O105" s="48" t="s">
        <v>376</v>
      </c>
      <c r="P105" s="72" t="s">
        <v>1263</v>
      </c>
      <c r="Q105" s="45">
        <v>28</v>
      </c>
      <c r="R105" s="34">
        <v>2706</v>
      </c>
      <c r="S105" s="82">
        <v>2303150460</v>
      </c>
      <c r="T105" s="81" t="s">
        <v>372</v>
      </c>
      <c r="U105" s="77" t="s">
        <v>376</v>
      </c>
      <c r="V105" s="78" t="s">
        <v>1263</v>
      </c>
      <c r="W105" s="32" t="b">
        <f t="shared" si="3"/>
        <v>1</v>
      </c>
      <c r="X105" s="32" t="b">
        <f t="shared" si="4"/>
        <v>1</v>
      </c>
      <c r="Y105" s="32" t="b">
        <f t="shared" si="5"/>
        <v>1</v>
      </c>
    </row>
    <row r="106" spans="1:25" ht="42">
      <c r="A106" s="39">
        <v>28</v>
      </c>
      <c r="B106" s="71" t="s">
        <v>980</v>
      </c>
      <c r="C106" s="36">
        <v>2303151020</v>
      </c>
      <c r="D106" s="18" t="s">
        <v>377</v>
      </c>
      <c r="E106" s="3" t="s">
        <v>373</v>
      </c>
      <c r="F106" s="3" t="s">
        <v>77</v>
      </c>
      <c r="G106" s="4"/>
      <c r="H106" s="4"/>
      <c r="I106" s="3" t="s">
        <v>33</v>
      </c>
      <c r="J106" s="20" t="s">
        <v>378</v>
      </c>
      <c r="K106" s="20">
        <v>43190</v>
      </c>
      <c r="L106" s="21" t="s">
        <v>379</v>
      </c>
      <c r="M106" s="26" t="s">
        <v>41</v>
      </c>
      <c r="N106" s="23">
        <v>3749.96</v>
      </c>
      <c r="O106" s="48" t="s">
        <v>1215</v>
      </c>
      <c r="P106" s="72" t="s">
        <v>1216</v>
      </c>
      <c r="Q106" s="45">
        <v>28</v>
      </c>
      <c r="R106" s="34">
        <v>2707</v>
      </c>
      <c r="S106" s="82">
        <v>2303151020</v>
      </c>
      <c r="T106" s="81" t="s">
        <v>377</v>
      </c>
      <c r="U106" s="48" t="s">
        <v>1215</v>
      </c>
      <c r="V106" s="91" t="s">
        <v>1216</v>
      </c>
      <c r="W106" s="32" t="b">
        <f t="shared" si="3"/>
        <v>1</v>
      </c>
      <c r="X106" s="32" t="b">
        <f t="shared" si="4"/>
        <v>1</v>
      </c>
      <c r="Y106" s="32" t="b">
        <f t="shared" si="5"/>
        <v>1</v>
      </c>
    </row>
    <row r="107" spans="1:25" ht="36.6">
      <c r="A107" s="39">
        <v>28</v>
      </c>
      <c r="B107" s="71" t="s">
        <v>981</v>
      </c>
      <c r="C107" s="36">
        <v>2303151660</v>
      </c>
      <c r="D107" s="18" t="s">
        <v>380</v>
      </c>
      <c r="E107" s="3" t="s">
        <v>373</v>
      </c>
      <c r="F107" s="3" t="s">
        <v>135</v>
      </c>
      <c r="G107" s="4"/>
      <c r="H107" s="4"/>
      <c r="I107" s="3" t="s">
        <v>33</v>
      </c>
      <c r="J107" s="20" t="s">
        <v>199</v>
      </c>
      <c r="K107" s="20" t="s">
        <v>374</v>
      </c>
      <c r="L107" s="21" t="s">
        <v>381</v>
      </c>
      <c r="M107" s="26" t="s">
        <v>78</v>
      </c>
      <c r="N107" s="23">
        <v>3539.35</v>
      </c>
      <c r="O107" s="48" t="s">
        <v>19</v>
      </c>
      <c r="P107" s="72"/>
      <c r="Q107" s="45">
        <v>28</v>
      </c>
      <c r="R107" s="34">
        <v>2708</v>
      </c>
      <c r="S107" s="82">
        <v>2303151660</v>
      </c>
      <c r="T107" s="81" t="s">
        <v>380</v>
      </c>
      <c r="U107" s="77" t="s">
        <v>19</v>
      </c>
      <c r="V107" s="78"/>
      <c r="W107" s="32" t="b">
        <f t="shared" si="3"/>
        <v>1</v>
      </c>
      <c r="X107" s="32" t="b">
        <f t="shared" si="4"/>
        <v>1</v>
      </c>
      <c r="Y107" s="32" t="b">
        <f t="shared" si="5"/>
        <v>1</v>
      </c>
    </row>
    <row r="108" spans="1:25" ht="36.6">
      <c r="A108" s="39">
        <v>28</v>
      </c>
      <c r="B108" s="71" t="s">
        <v>982</v>
      </c>
      <c r="C108" s="36">
        <v>2303152280</v>
      </c>
      <c r="D108" s="18" t="s">
        <v>382</v>
      </c>
      <c r="E108" s="3" t="s">
        <v>373</v>
      </c>
      <c r="F108" s="3" t="s">
        <v>383</v>
      </c>
      <c r="G108" s="4"/>
      <c r="H108" s="4"/>
      <c r="I108" s="3" t="s">
        <v>33</v>
      </c>
      <c r="J108" s="27" t="s">
        <v>80</v>
      </c>
      <c r="K108" s="27">
        <v>43190</v>
      </c>
      <c r="L108" s="21" t="s">
        <v>384</v>
      </c>
      <c r="M108" s="26" t="s">
        <v>59</v>
      </c>
      <c r="N108" s="23">
        <v>2205.27</v>
      </c>
      <c r="O108" s="48" t="s">
        <v>19</v>
      </c>
      <c r="P108" s="72"/>
      <c r="Q108" s="45">
        <v>28</v>
      </c>
      <c r="R108" s="34">
        <v>2709</v>
      </c>
      <c r="S108" s="82">
        <v>2303152280</v>
      </c>
      <c r="T108" s="81" t="s">
        <v>382</v>
      </c>
      <c r="U108" s="77" t="s">
        <v>19</v>
      </c>
      <c r="V108" s="78"/>
      <c r="W108" s="32" t="b">
        <f t="shared" si="3"/>
        <v>1</v>
      </c>
      <c r="X108" s="32" t="b">
        <f t="shared" si="4"/>
        <v>1</v>
      </c>
      <c r="Y108" s="32" t="b">
        <f t="shared" si="5"/>
        <v>1</v>
      </c>
    </row>
    <row r="109" spans="1:25" ht="27">
      <c r="A109" s="39">
        <v>28</v>
      </c>
      <c r="B109" s="71" t="s">
        <v>983</v>
      </c>
      <c r="C109" s="36">
        <v>2303152830</v>
      </c>
      <c r="D109" s="18" t="s">
        <v>386</v>
      </c>
      <c r="E109" s="3" t="s">
        <v>373</v>
      </c>
      <c r="F109" s="3" t="s">
        <v>288</v>
      </c>
      <c r="G109" s="4"/>
      <c r="H109" s="4"/>
      <c r="I109" s="3" t="s">
        <v>33</v>
      </c>
      <c r="J109" s="20" t="s">
        <v>387</v>
      </c>
      <c r="K109" s="20">
        <v>43190</v>
      </c>
      <c r="L109" s="21"/>
      <c r="M109" s="26"/>
      <c r="N109" s="23">
        <v>9470.1299999999992</v>
      </c>
      <c r="O109" s="48"/>
      <c r="P109" s="72"/>
      <c r="Q109" s="45">
        <v>28</v>
      </c>
      <c r="R109" s="34">
        <v>2711</v>
      </c>
      <c r="S109" s="82">
        <v>2303152830</v>
      </c>
      <c r="T109" s="81" t="s">
        <v>386</v>
      </c>
      <c r="U109" s="77"/>
      <c r="V109" s="78"/>
      <c r="W109" s="32" t="b">
        <f t="shared" si="3"/>
        <v>1</v>
      </c>
      <c r="X109" s="32" t="b">
        <f t="shared" si="4"/>
        <v>1</v>
      </c>
      <c r="Y109" s="32" t="b">
        <f t="shared" si="5"/>
        <v>1</v>
      </c>
    </row>
    <row r="110" spans="1:25" ht="36.6">
      <c r="A110" s="39">
        <v>28</v>
      </c>
      <c r="B110" s="71" t="s">
        <v>984</v>
      </c>
      <c r="C110" s="36">
        <v>2303153260</v>
      </c>
      <c r="D110" s="18" t="s">
        <v>388</v>
      </c>
      <c r="E110" s="3" t="s">
        <v>373</v>
      </c>
      <c r="F110" s="3" t="s">
        <v>305</v>
      </c>
      <c r="G110" s="4"/>
      <c r="H110" s="4"/>
      <c r="I110" s="3" t="s">
        <v>33</v>
      </c>
      <c r="J110" s="27" t="s">
        <v>389</v>
      </c>
      <c r="K110" s="27">
        <v>43190</v>
      </c>
      <c r="L110" s="21" t="s">
        <v>390</v>
      </c>
      <c r="M110" s="26" t="s">
        <v>105</v>
      </c>
      <c r="N110" s="23">
        <v>5303.45</v>
      </c>
      <c r="O110" s="48" t="s">
        <v>19</v>
      </c>
      <c r="P110" s="72"/>
      <c r="Q110" s="45">
        <v>28</v>
      </c>
      <c r="R110" s="34">
        <v>2712</v>
      </c>
      <c r="S110" s="82">
        <v>2303153260</v>
      </c>
      <c r="T110" s="81" t="s">
        <v>388</v>
      </c>
      <c r="U110" s="77" t="s">
        <v>19</v>
      </c>
      <c r="V110" s="78"/>
      <c r="W110" s="32" t="b">
        <f t="shared" si="3"/>
        <v>1</v>
      </c>
      <c r="X110" s="32" t="b">
        <f t="shared" si="4"/>
        <v>1</v>
      </c>
      <c r="Y110" s="32" t="b">
        <f t="shared" si="5"/>
        <v>1</v>
      </c>
    </row>
    <row r="111" spans="1:25" ht="28.2">
      <c r="A111" s="39">
        <v>28</v>
      </c>
      <c r="B111" s="71" t="s">
        <v>985</v>
      </c>
      <c r="C111" s="36">
        <v>2303153460</v>
      </c>
      <c r="D111" s="18" t="s">
        <v>391</v>
      </c>
      <c r="E111" s="3" t="s">
        <v>373</v>
      </c>
      <c r="F111" s="3" t="s">
        <v>392</v>
      </c>
      <c r="G111" s="4"/>
      <c r="H111" s="4"/>
      <c r="I111" s="3" t="s">
        <v>33</v>
      </c>
      <c r="J111" s="27" t="s">
        <v>393</v>
      </c>
      <c r="K111" s="27">
        <v>43190</v>
      </c>
      <c r="L111" s="21" t="s">
        <v>394</v>
      </c>
      <c r="M111" s="26" t="s">
        <v>87</v>
      </c>
      <c r="N111" s="23">
        <v>1628.8</v>
      </c>
      <c r="O111" s="48" t="s">
        <v>1242</v>
      </c>
      <c r="P111" s="72" t="s">
        <v>1241</v>
      </c>
      <c r="Q111" s="45">
        <v>28</v>
      </c>
      <c r="R111" s="34">
        <v>2713</v>
      </c>
      <c r="S111" s="82">
        <v>2303153460</v>
      </c>
      <c r="T111" s="81" t="s">
        <v>391</v>
      </c>
      <c r="U111" s="48" t="s">
        <v>1242</v>
      </c>
      <c r="V111" s="91" t="s">
        <v>1241</v>
      </c>
      <c r="W111" s="32" t="b">
        <f t="shared" si="3"/>
        <v>1</v>
      </c>
      <c r="X111" s="32" t="b">
        <f t="shared" si="4"/>
        <v>1</v>
      </c>
      <c r="Y111" s="32" t="b">
        <f t="shared" si="5"/>
        <v>1</v>
      </c>
    </row>
    <row r="112" spans="1:25" ht="36.6">
      <c r="A112" s="39">
        <v>28</v>
      </c>
      <c r="B112" s="71" t="s">
        <v>986</v>
      </c>
      <c r="C112" s="36">
        <v>2303153540</v>
      </c>
      <c r="D112" s="18" t="s">
        <v>395</v>
      </c>
      <c r="E112" s="3" t="s">
        <v>373</v>
      </c>
      <c r="F112" s="3" t="s">
        <v>396</v>
      </c>
      <c r="G112" s="4"/>
      <c r="H112" s="4"/>
      <c r="I112" s="3" t="s">
        <v>33</v>
      </c>
      <c r="J112" s="20" t="s">
        <v>387</v>
      </c>
      <c r="K112" s="20">
        <v>43190</v>
      </c>
      <c r="L112" s="21" t="s">
        <v>397</v>
      </c>
      <c r="M112" s="26" t="s">
        <v>398</v>
      </c>
      <c r="N112" s="23">
        <v>1982.67</v>
      </c>
      <c r="O112" s="48" t="s">
        <v>19</v>
      </c>
      <c r="P112" s="72"/>
      <c r="Q112" s="45">
        <v>28</v>
      </c>
      <c r="R112" s="34">
        <v>2714</v>
      </c>
      <c r="S112" s="82">
        <v>2303153540</v>
      </c>
      <c r="T112" s="81" t="s">
        <v>395</v>
      </c>
      <c r="U112" s="77" t="s">
        <v>19</v>
      </c>
      <c r="V112" s="78"/>
      <c r="W112" s="32" t="b">
        <f t="shared" si="3"/>
        <v>1</v>
      </c>
      <c r="X112" s="32" t="b">
        <f t="shared" si="4"/>
        <v>1</v>
      </c>
      <c r="Y112" s="32" t="b">
        <f t="shared" si="5"/>
        <v>1</v>
      </c>
    </row>
    <row r="113" spans="1:25" ht="36.6">
      <c r="A113" s="39">
        <v>28</v>
      </c>
      <c r="B113" s="71" t="s">
        <v>987</v>
      </c>
      <c r="C113" s="36">
        <v>2303153700</v>
      </c>
      <c r="D113" s="18" t="s">
        <v>399</v>
      </c>
      <c r="E113" s="3" t="s">
        <v>373</v>
      </c>
      <c r="F113" s="3" t="s">
        <v>400</v>
      </c>
      <c r="G113" s="4"/>
      <c r="H113" s="4"/>
      <c r="I113" s="3" t="s">
        <v>33</v>
      </c>
      <c r="J113" s="27">
        <v>43131</v>
      </c>
      <c r="K113" s="27">
        <v>43190</v>
      </c>
      <c r="L113" s="21" t="s">
        <v>401</v>
      </c>
      <c r="M113" s="26" t="s">
        <v>105</v>
      </c>
      <c r="N113" s="23">
        <v>5466.26</v>
      </c>
      <c r="O113" s="48" t="s">
        <v>19</v>
      </c>
      <c r="P113" s="72"/>
      <c r="Q113" s="45">
        <v>28</v>
      </c>
      <c r="R113" s="34">
        <v>2715</v>
      </c>
      <c r="S113" s="82">
        <v>2303153700</v>
      </c>
      <c r="T113" s="81" t="s">
        <v>399</v>
      </c>
      <c r="U113" s="77" t="s">
        <v>19</v>
      </c>
      <c r="V113" s="78"/>
      <c r="W113" s="32" t="b">
        <f t="shared" si="3"/>
        <v>1</v>
      </c>
      <c r="X113" s="32" t="b">
        <f t="shared" si="4"/>
        <v>1</v>
      </c>
      <c r="Y113" s="32" t="b">
        <f t="shared" si="5"/>
        <v>1</v>
      </c>
    </row>
    <row r="114" spans="1:25" ht="36.6">
      <c r="A114" s="39">
        <v>28</v>
      </c>
      <c r="B114" s="71" t="s">
        <v>988</v>
      </c>
      <c r="C114" s="36">
        <v>2303153980</v>
      </c>
      <c r="D114" s="18" t="s">
        <v>402</v>
      </c>
      <c r="E114" s="3" t="s">
        <v>373</v>
      </c>
      <c r="F114" s="3" t="s">
        <v>400</v>
      </c>
      <c r="G114" s="4"/>
      <c r="H114" s="4"/>
      <c r="I114" s="3" t="s">
        <v>33</v>
      </c>
      <c r="J114" s="27" t="s">
        <v>403</v>
      </c>
      <c r="K114" s="27">
        <v>43190</v>
      </c>
      <c r="L114" s="21" t="s">
        <v>404</v>
      </c>
      <c r="M114" s="26" t="s">
        <v>398</v>
      </c>
      <c r="N114" s="23">
        <v>1523.71</v>
      </c>
      <c r="O114" s="48" t="s">
        <v>19</v>
      </c>
      <c r="P114" s="72"/>
      <c r="Q114" s="45">
        <v>28</v>
      </c>
      <c r="R114" s="34">
        <v>2716</v>
      </c>
      <c r="S114" s="82">
        <v>2303153980</v>
      </c>
      <c r="T114" s="81" t="s">
        <v>402</v>
      </c>
      <c r="U114" s="77" t="s">
        <v>19</v>
      </c>
      <c r="V114" s="78"/>
      <c r="W114" s="32" t="b">
        <f t="shared" si="3"/>
        <v>1</v>
      </c>
      <c r="X114" s="32" t="b">
        <f t="shared" si="4"/>
        <v>1</v>
      </c>
      <c r="Y114" s="32" t="b">
        <f t="shared" si="5"/>
        <v>1</v>
      </c>
    </row>
    <row r="115" spans="1:25" ht="36.6">
      <c r="A115" s="39">
        <v>28</v>
      </c>
      <c r="B115" s="71" t="s">
        <v>989</v>
      </c>
      <c r="C115" s="36">
        <v>2303154440</v>
      </c>
      <c r="D115" s="18" t="s">
        <v>405</v>
      </c>
      <c r="E115" s="3" t="s">
        <v>373</v>
      </c>
      <c r="F115" s="3" t="s">
        <v>400</v>
      </c>
      <c r="G115" s="4"/>
      <c r="H115" s="4"/>
      <c r="I115" s="3" t="s">
        <v>33</v>
      </c>
      <c r="J115" s="20" t="s">
        <v>406</v>
      </c>
      <c r="K115" s="20">
        <v>43190</v>
      </c>
      <c r="L115" s="21" t="s">
        <v>407</v>
      </c>
      <c r="M115" s="26" t="s">
        <v>408</v>
      </c>
      <c r="N115" s="23">
        <v>1370.59</v>
      </c>
      <c r="O115" s="48" t="s">
        <v>19</v>
      </c>
      <c r="P115" s="72"/>
      <c r="Q115" s="45">
        <v>28</v>
      </c>
      <c r="R115" s="34">
        <v>2717</v>
      </c>
      <c r="S115" s="82">
        <v>2303154440</v>
      </c>
      <c r="T115" s="81" t="s">
        <v>405</v>
      </c>
      <c r="U115" s="77" t="s">
        <v>19</v>
      </c>
      <c r="V115" s="78"/>
      <c r="W115" s="32" t="b">
        <f t="shared" si="3"/>
        <v>1</v>
      </c>
      <c r="X115" s="32" t="b">
        <f t="shared" si="4"/>
        <v>1</v>
      </c>
      <c r="Y115" s="32" t="b">
        <f t="shared" si="5"/>
        <v>1</v>
      </c>
    </row>
    <row r="116" spans="1:25" ht="42">
      <c r="A116" s="39">
        <v>28</v>
      </c>
      <c r="B116" s="71" t="s">
        <v>990</v>
      </c>
      <c r="C116" s="36">
        <v>2303160120</v>
      </c>
      <c r="D116" s="18" t="s">
        <v>409</v>
      </c>
      <c r="E116" s="3" t="s">
        <v>410</v>
      </c>
      <c r="F116" s="3" t="s">
        <v>77</v>
      </c>
      <c r="G116" s="4"/>
      <c r="H116" s="4"/>
      <c r="I116" s="3" t="s">
        <v>33</v>
      </c>
      <c r="J116" s="27" t="s">
        <v>411</v>
      </c>
      <c r="K116" s="27">
        <v>43190</v>
      </c>
      <c r="L116" s="21" t="s">
        <v>412</v>
      </c>
      <c r="M116" s="26" t="s">
        <v>59</v>
      </c>
      <c r="N116" s="23">
        <v>2070.0700000000002</v>
      </c>
      <c r="O116" s="48" t="s">
        <v>1165</v>
      </c>
      <c r="P116" s="72" t="s">
        <v>1164</v>
      </c>
      <c r="Q116" s="45">
        <v>28</v>
      </c>
      <c r="R116" s="34">
        <v>2718</v>
      </c>
      <c r="S116" s="82">
        <v>2303160120</v>
      </c>
      <c r="T116" s="81" t="s">
        <v>409</v>
      </c>
      <c r="U116" s="48" t="s">
        <v>1165</v>
      </c>
      <c r="V116" s="91" t="s">
        <v>1164</v>
      </c>
      <c r="W116" s="32" t="b">
        <f t="shared" si="3"/>
        <v>1</v>
      </c>
      <c r="X116" s="32" t="b">
        <f t="shared" si="4"/>
        <v>1</v>
      </c>
      <c r="Y116" s="32" t="b">
        <f t="shared" si="5"/>
        <v>1</v>
      </c>
    </row>
    <row r="117" spans="1:25" ht="36.6">
      <c r="A117" s="39">
        <v>28</v>
      </c>
      <c r="B117" s="71" t="s">
        <v>991</v>
      </c>
      <c r="C117" s="3">
        <v>2303211470</v>
      </c>
      <c r="D117" s="18" t="s">
        <v>413</v>
      </c>
      <c r="E117" s="3" t="s">
        <v>414</v>
      </c>
      <c r="F117" s="3" t="s">
        <v>310</v>
      </c>
      <c r="G117" s="3"/>
      <c r="H117" s="3"/>
      <c r="I117" s="3" t="s">
        <v>33</v>
      </c>
      <c r="J117" s="20">
        <v>42689</v>
      </c>
      <c r="K117" s="26" t="s">
        <v>159</v>
      </c>
      <c r="L117" s="28" t="s">
        <v>415</v>
      </c>
      <c r="M117" s="28" t="s">
        <v>416</v>
      </c>
      <c r="N117" s="12">
        <v>3579.96</v>
      </c>
      <c r="O117" s="48" t="s">
        <v>19</v>
      </c>
      <c r="P117" s="72"/>
      <c r="Q117" s="45">
        <v>28</v>
      </c>
      <c r="R117" s="34">
        <v>2719</v>
      </c>
      <c r="S117" s="92">
        <v>2303211470</v>
      </c>
      <c r="T117" s="81" t="s">
        <v>413</v>
      </c>
      <c r="U117" s="77" t="s">
        <v>19</v>
      </c>
      <c r="V117" s="78"/>
      <c r="W117" s="32" t="b">
        <f t="shared" si="3"/>
        <v>1</v>
      </c>
      <c r="X117" s="32" t="b">
        <f t="shared" si="4"/>
        <v>1</v>
      </c>
      <c r="Y117" s="32" t="b">
        <f t="shared" si="5"/>
        <v>1</v>
      </c>
    </row>
    <row r="118" spans="1:25" ht="42">
      <c r="A118" s="39">
        <v>28</v>
      </c>
      <c r="B118" s="71" t="s">
        <v>992</v>
      </c>
      <c r="C118" s="38">
        <v>2303160490</v>
      </c>
      <c r="D118" s="18" t="s">
        <v>417</v>
      </c>
      <c r="E118" s="3" t="s">
        <v>410</v>
      </c>
      <c r="F118" s="3" t="s">
        <v>77</v>
      </c>
      <c r="G118" s="4"/>
      <c r="H118" s="4"/>
      <c r="I118" s="3" t="s">
        <v>33</v>
      </c>
      <c r="J118" s="20" t="s">
        <v>393</v>
      </c>
      <c r="K118" s="20">
        <v>43190</v>
      </c>
      <c r="L118" s="21" t="s">
        <v>418</v>
      </c>
      <c r="M118" s="28" t="s">
        <v>419</v>
      </c>
      <c r="N118" s="23">
        <v>8047.73</v>
      </c>
      <c r="O118" s="48" t="s">
        <v>1213</v>
      </c>
      <c r="P118" s="72" t="s">
        <v>1214</v>
      </c>
      <c r="Q118" s="45">
        <v>28</v>
      </c>
      <c r="R118" s="34">
        <v>2720</v>
      </c>
      <c r="S118" s="82">
        <v>2303160490</v>
      </c>
      <c r="T118" s="81" t="s">
        <v>417</v>
      </c>
      <c r="U118" s="48" t="s">
        <v>1213</v>
      </c>
      <c r="V118" s="91" t="s">
        <v>1214</v>
      </c>
      <c r="W118" s="32" t="b">
        <f t="shared" si="3"/>
        <v>1</v>
      </c>
      <c r="X118" s="32" t="b">
        <f t="shared" si="4"/>
        <v>1</v>
      </c>
      <c r="Y118" s="32" t="b">
        <f t="shared" si="5"/>
        <v>1</v>
      </c>
    </row>
    <row r="119" spans="1:25" ht="42">
      <c r="A119" s="39">
        <v>28</v>
      </c>
      <c r="B119" s="71" t="s">
        <v>993</v>
      </c>
      <c r="C119" s="36">
        <v>2303160800</v>
      </c>
      <c r="D119" s="18" t="s">
        <v>421</v>
      </c>
      <c r="E119" s="3" t="s">
        <v>410</v>
      </c>
      <c r="F119" s="3" t="s">
        <v>77</v>
      </c>
      <c r="G119" s="4"/>
      <c r="H119" s="4"/>
      <c r="I119" s="3" t="s">
        <v>33</v>
      </c>
      <c r="J119" s="20" t="s">
        <v>299</v>
      </c>
      <c r="K119" s="20">
        <v>43190</v>
      </c>
      <c r="L119" s="21" t="s">
        <v>422</v>
      </c>
      <c r="M119" s="26" t="s">
        <v>36</v>
      </c>
      <c r="N119" s="23">
        <v>2344.16</v>
      </c>
      <c r="O119" s="48" t="s">
        <v>1224</v>
      </c>
      <c r="P119" s="72" t="s">
        <v>1223</v>
      </c>
      <c r="Q119" s="45">
        <v>28</v>
      </c>
      <c r="R119" s="34">
        <v>2722</v>
      </c>
      <c r="S119" s="82">
        <v>2303160800</v>
      </c>
      <c r="T119" s="81" t="s">
        <v>421</v>
      </c>
      <c r="U119" s="48" t="s">
        <v>1224</v>
      </c>
      <c r="V119" s="91" t="s">
        <v>1223</v>
      </c>
      <c r="W119" s="32" t="b">
        <f t="shared" si="3"/>
        <v>1</v>
      </c>
      <c r="X119" s="32" t="b">
        <f t="shared" si="4"/>
        <v>1</v>
      </c>
      <c r="Y119" s="32" t="b">
        <f t="shared" si="5"/>
        <v>1</v>
      </c>
    </row>
    <row r="120" spans="1:25" ht="36.6">
      <c r="A120" s="39">
        <v>28</v>
      </c>
      <c r="B120" s="71" t="s">
        <v>994</v>
      </c>
      <c r="C120" s="36">
        <v>2303160930</v>
      </c>
      <c r="D120" s="18" t="s">
        <v>423</v>
      </c>
      <c r="E120" s="3" t="s">
        <v>410</v>
      </c>
      <c r="F120" s="3" t="s">
        <v>77</v>
      </c>
      <c r="G120" s="4"/>
      <c r="H120" s="4"/>
      <c r="I120" s="3" t="s">
        <v>33</v>
      </c>
      <c r="J120" s="20" t="s">
        <v>424</v>
      </c>
      <c r="K120" s="20">
        <v>43190</v>
      </c>
      <c r="L120" s="21" t="s">
        <v>425</v>
      </c>
      <c r="M120" s="26" t="s">
        <v>78</v>
      </c>
      <c r="N120" s="23">
        <v>3510.71</v>
      </c>
      <c r="O120" s="48" t="s">
        <v>19</v>
      </c>
      <c r="P120" s="72"/>
      <c r="Q120" s="45">
        <v>28</v>
      </c>
      <c r="R120" s="34">
        <v>2723</v>
      </c>
      <c r="S120" s="82">
        <v>2303160930</v>
      </c>
      <c r="T120" s="81" t="s">
        <v>423</v>
      </c>
      <c r="U120" s="77" t="s">
        <v>19</v>
      </c>
      <c r="V120" s="78"/>
      <c r="W120" s="32" t="b">
        <f t="shared" si="3"/>
        <v>1</v>
      </c>
      <c r="X120" s="32" t="b">
        <f t="shared" si="4"/>
        <v>1</v>
      </c>
      <c r="Y120" s="32" t="b">
        <f t="shared" si="5"/>
        <v>1</v>
      </c>
    </row>
    <row r="121" spans="1:25" ht="66.599999999999994">
      <c r="A121" s="39">
        <v>28</v>
      </c>
      <c r="B121" s="71" t="s">
        <v>995</v>
      </c>
      <c r="C121" s="36">
        <v>2303160940</v>
      </c>
      <c r="D121" s="18" t="s">
        <v>426</v>
      </c>
      <c r="E121" s="3" t="s">
        <v>410</v>
      </c>
      <c r="F121" s="3" t="s">
        <v>77</v>
      </c>
      <c r="G121" s="4"/>
      <c r="H121" s="4"/>
      <c r="I121" s="3" t="s">
        <v>33</v>
      </c>
      <c r="J121" s="27" t="s">
        <v>159</v>
      </c>
      <c r="K121" s="27">
        <v>43190</v>
      </c>
      <c r="L121" s="21" t="s">
        <v>427</v>
      </c>
      <c r="M121" s="26" t="s">
        <v>59</v>
      </c>
      <c r="N121" s="23">
        <f>2732.43-26.0100000000002</f>
        <v>2706.4199999999996</v>
      </c>
      <c r="O121" s="86" t="s">
        <v>1285</v>
      </c>
      <c r="P121" s="87" t="s">
        <v>1286</v>
      </c>
      <c r="Q121" s="45">
        <v>28</v>
      </c>
      <c r="R121" s="34">
        <v>2724</v>
      </c>
      <c r="S121" s="82">
        <v>2303160940</v>
      </c>
      <c r="T121" s="81" t="s">
        <v>426</v>
      </c>
      <c r="U121" s="77" t="s">
        <v>1285</v>
      </c>
      <c r="V121" s="88" t="s">
        <v>1286</v>
      </c>
      <c r="W121" s="32" t="b">
        <f t="shared" si="3"/>
        <v>1</v>
      </c>
      <c r="X121" s="32" t="b">
        <f t="shared" si="4"/>
        <v>1</v>
      </c>
      <c r="Y121" s="32" t="b">
        <f t="shared" si="5"/>
        <v>1</v>
      </c>
    </row>
    <row r="122" spans="1:25" ht="27">
      <c r="A122" s="39">
        <v>28</v>
      </c>
      <c r="B122" s="71" t="s">
        <v>996</v>
      </c>
      <c r="C122" s="36">
        <v>2303161450</v>
      </c>
      <c r="D122" s="18" t="s">
        <v>428</v>
      </c>
      <c r="E122" s="3" t="s">
        <v>410</v>
      </c>
      <c r="F122" s="3" t="s">
        <v>429</v>
      </c>
      <c r="G122" s="4"/>
      <c r="H122" s="4"/>
      <c r="I122" s="3" t="s">
        <v>33</v>
      </c>
      <c r="J122" s="20" t="s">
        <v>430</v>
      </c>
      <c r="K122" s="20">
        <v>43190</v>
      </c>
      <c r="L122" s="21" t="s">
        <v>431</v>
      </c>
      <c r="M122" s="26" t="s">
        <v>78</v>
      </c>
      <c r="N122" s="23">
        <v>3418.3</v>
      </c>
      <c r="O122" s="48" t="s">
        <v>432</v>
      </c>
      <c r="P122" s="72" t="s">
        <v>1263</v>
      </c>
      <c r="Q122" s="45">
        <v>28</v>
      </c>
      <c r="R122" s="34">
        <v>2725</v>
      </c>
      <c r="S122" s="82">
        <v>2303161450</v>
      </c>
      <c r="T122" s="81" t="s">
        <v>428</v>
      </c>
      <c r="U122" s="77" t="s">
        <v>432</v>
      </c>
      <c r="V122" s="78" t="s">
        <v>1263</v>
      </c>
      <c r="W122" s="32" t="b">
        <f t="shared" si="3"/>
        <v>1</v>
      </c>
      <c r="X122" s="32" t="b">
        <f t="shared" si="4"/>
        <v>1</v>
      </c>
      <c r="Y122" s="32" t="b">
        <f t="shared" si="5"/>
        <v>1</v>
      </c>
    </row>
    <row r="123" spans="1:25" ht="36.6">
      <c r="A123" s="39">
        <v>28</v>
      </c>
      <c r="B123" s="71" t="s">
        <v>997</v>
      </c>
      <c r="C123" s="36">
        <v>2303161950</v>
      </c>
      <c r="D123" s="18" t="s">
        <v>433</v>
      </c>
      <c r="E123" s="3" t="s">
        <v>410</v>
      </c>
      <c r="F123" s="3" t="s">
        <v>429</v>
      </c>
      <c r="G123" s="4"/>
      <c r="H123" s="4"/>
      <c r="I123" s="3" t="s">
        <v>33</v>
      </c>
      <c r="J123" s="20" t="s">
        <v>124</v>
      </c>
      <c r="K123" s="20">
        <v>43190</v>
      </c>
      <c r="L123" s="21" t="s">
        <v>434</v>
      </c>
      <c r="M123" s="26" t="s">
        <v>54</v>
      </c>
      <c r="N123" s="23">
        <v>1194.8399999999999</v>
      </c>
      <c r="O123" s="48" t="s">
        <v>19</v>
      </c>
      <c r="P123" s="72"/>
      <c r="Q123" s="45">
        <v>28</v>
      </c>
      <c r="R123" s="34">
        <v>2726</v>
      </c>
      <c r="S123" s="82">
        <v>2303161950</v>
      </c>
      <c r="T123" s="81" t="s">
        <v>433</v>
      </c>
      <c r="U123" s="77" t="s">
        <v>19</v>
      </c>
      <c r="V123" s="78"/>
      <c r="W123" s="32" t="b">
        <f t="shared" si="3"/>
        <v>1</v>
      </c>
      <c r="X123" s="32" t="b">
        <f t="shared" si="4"/>
        <v>1</v>
      </c>
      <c r="Y123" s="32" t="b">
        <f t="shared" si="5"/>
        <v>1</v>
      </c>
    </row>
    <row r="124" spans="1:25" ht="36.6">
      <c r="A124" s="39">
        <v>28</v>
      </c>
      <c r="B124" s="71" t="s">
        <v>998</v>
      </c>
      <c r="C124" s="36">
        <v>2303171180</v>
      </c>
      <c r="D124" s="18" t="s">
        <v>435</v>
      </c>
      <c r="E124" s="3" t="s">
        <v>410</v>
      </c>
      <c r="F124" s="3" t="s">
        <v>68</v>
      </c>
      <c r="G124" s="4"/>
      <c r="H124" s="4"/>
      <c r="I124" s="3" t="s">
        <v>33</v>
      </c>
      <c r="J124" s="20" t="s">
        <v>49</v>
      </c>
      <c r="K124" s="20">
        <v>43190</v>
      </c>
      <c r="L124" s="21" t="s">
        <v>436</v>
      </c>
      <c r="M124" s="26" t="s">
        <v>51</v>
      </c>
      <c r="N124" s="23">
        <v>1847.24</v>
      </c>
      <c r="O124" s="48" t="s">
        <v>19</v>
      </c>
      <c r="P124" s="72"/>
      <c r="Q124" s="45">
        <v>28</v>
      </c>
      <c r="R124" s="34">
        <v>2727</v>
      </c>
      <c r="S124" s="82">
        <v>2303171180</v>
      </c>
      <c r="T124" s="81" t="s">
        <v>435</v>
      </c>
      <c r="U124" s="77" t="s">
        <v>19</v>
      </c>
      <c r="V124" s="78"/>
      <c r="W124" s="32" t="b">
        <f t="shared" si="3"/>
        <v>1</v>
      </c>
      <c r="X124" s="32" t="b">
        <f t="shared" si="4"/>
        <v>1</v>
      </c>
      <c r="Y124" s="32" t="b">
        <f t="shared" si="5"/>
        <v>1</v>
      </c>
    </row>
    <row r="125" spans="1:25" ht="36.6">
      <c r="A125" s="39">
        <v>28</v>
      </c>
      <c r="B125" s="71" t="s">
        <v>999</v>
      </c>
      <c r="C125" s="36">
        <v>2303171290</v>
      </c>
      <c r="D125" s="18" t="s">
        <v>437</v>
      </c>
      <c r="E125" s="3" t="s">
        <v>410</v>
      </c>
      <c r="F125" s="3" t="s">
        <v>68</v>
      </c>
      <c r="G125" s="4"/>
      <c r="H125" s="4"/>
      <c r="I125" s="3" t="s">
        <v>33</v>
      </c>
      <c r="J125" s="27" t="s">
        <v>438</v>
      </c>
      <c r="K125" s="27">
        <v>43190</v>
      </c>
      <c r="L125" s="21" t="s">
        <v>439</v>
      </c>
      <c r="M125" s="26" t="s">
        <v>99</v>
      </c>
      <c r="N125" s="23">
        <v>1568.65</v>
      </c>
      <c r="O125" s="48" t="s">
        <v>19</v>
      </c>
      <c r="P125" s="72"/>
      <c r="Q125" s="45">
        <v>28</v>
      </c>
      <c r="R125" s="34">
        <v>2728</v>
      </c>
      <c r="S125" s="82">
        <v>2303171290</v>
      </c>
      <c r="T125" s="81" t="s">
        <v>437</v>
      </c>
      <c r="U125" s="77" t="s">
        <v>19</v>
      </c>
      <c r="V125" s="78"/>
      <c r="W125" s="32" t="b">
        <f t="shared" si="3"/>
        <v>1</v>
      </c>
      <c r="X125" s="32" t="b">
        <f t="shared" si="4"/>
        <v>1</v>
      </c>
      <c r="Y125" s="32" t="b">
        <f t="shared" si="5"/>
        <v>1</v>
      </c>
    </row>
    <row r="126" spans="1:25" ht="36.6">
      <c r="A126" s="39">
        <v>28</v>
      </c>
      <c r="B126" s="71" t="s">
        <v>1000</v>
      </c>
      <c r="C126" s="3">
        <v>2303144570</v>
      </c>
      <c r="D126" s="18" t="s">
        <v>440</v>
      </c>
      <c r="E126" s="3" t="s">
        <v>309</v>
      </c>
      <c r="F126" s="3" t="s">
        <v>68</v>
      </c>
      <c r="G126" s="3"/>
      <c r="H126" s="3"/>
      <c r="I126" s="3" t="s">
        <v>33</v>
      </c>
      <c r="J126" s="20">
        <v>43133</v>
      </c>
      <c r="K126" s="20">
        <v>43190</v>
      </c>
      <c r="L126" s="21" t="s">
        <v>441</v>
      </c>
      <c r="M126" s="26">
        <v>44309</v>
      </c>
      <c r="N126" s="23">
        <v>2859.25</v>
      </c>
      <c r="O126" s="48" t="s">
        <v>19</v>
      </c>
      <c r="P126" s="72" t="s">
        <v>1265</v>
      </c>
      <c r="Q126" s="45">
        <v>28</v>
      </c>
      <c r="R126" s="34">
        <v>2729</v>
      </c>
      <c r="S126" s="92">
        <v>2303144570</v>
      </c>
      <c r="T126" s="81" t="s">
        <v>440</v>
      </c>
      <c r="U126" s="77" t="s">
        <v>19</v>
      </c>
      <c r="V126" s="78" t="s">
        <v>1265</v>
      </c>
      <c r="W126" s="32" t="b">
        <f t="shared" si="3"/>
        <v>1</v>
      </c>
      <c r="X126" s="32" t="b">
        <f t="shared" si="4"/>
        <v>1</v>
      </c>
      <c r="Y126" s="32" t="b">
        <f t="shared" si="5"/>
        <v>1</v>
      </c>
    </row>
    <row r="127" spans="1:25" ht="27">
      <c r="A127" s="39">
        <v>28</v>
      </c>
      <c r="B127" s="71" t="s">
        <v>1001</v>
      </c>
      <c r="C127" s="36">
        <v>2303171350</v>
      </c>
      <c r="D127" s="18" t="s">
        <v>442</v>
      </c>
      <c r="E127" s="3" t="s">
        <v>410</v>
      </c>
      <c r="F127" s="3" t="s">
        <v>68</v>
      </c>
      <c r="G127" s="4"/>
      <c r="H127" s="4"/>
      <c r="I127" s="3" t="s">
        <v>33</v>
      </c>
      <c r="J127" s="20" t="s">
        <v>443</v>
      </c>
      <c r="K127" s="20">
        <v>43190</v>
      </c>
      <c r="L127" s="21" t="s">
        <v>444</v>
      </c>
      <c r="M127" s="26" t="s">
        <v>138</v>
      </c>
      <c r="N127" s="23">
        <v>2515.83</v>
      </c>
      <c r="O127" s="48" t="s">
        <v>445</v>
      </c>
      <c r="P127" s="72" t="s">
        <v>1263</v>
      </c>
      <c r="Q127" s="45">
        <v>28</v>
      </c>
      <c r="R127" s="34">
        <v>2730</v>
      </c>
      <c r="S127" s="82">
        <v>2303171350</v>
      </c>
      <c r="T127" s="81" t="s">
        <v>442</v>
      </c>
      <c r="U127" s="77" t="s">
        <v>445</v>
      </c>
      <c r="V127" s="78" t="s">
        <v>1263</v>
      </c>
      <c r="W127" s="32" t="b">
        <f t="shared" si="3"/>
        <v>1</v>
      </c>
      <c r="X127" s="32" t="b">
        <f t="shared" si="4"/>
        <v>1</v>
      </c>
      <c r="Y127" s="32" t="b">
        <f t="shared" si="5"/>
        <v>1</v>
      </c>
    </row>
    <row r="128" spans="1:25" ht="42">
      <c r="A128" s="39">
        <v>28</v>
      </c>
      <c r="B128" s="71" t="s">
        <v>1002</v>
      </c>
      <c r="C128" s="36">
        <v>2303171480</v>
      </c>
      <c r="D128" s="18" t="s">
        <v>446</v>
      </c>
      <c r="E128" s="3" t="s">
        <v>410</v>
      </c>
      <c r="F128" s="3" t="s">
        <v>447</v>
      </c>
      <c r="G128" s="4"/>
      <c r="H128" s="4"/>
      <c r="I128" s="3" t="s">
        <v>33</v>
      </c>
      <c r="J128" s="27" t="s">
        <v>448</v>
      </c>
      <c r="K128" s="27">
        <v>43190</v>
      </c>
      <c r="L128" s="21" t="s">
        <v>449</v>
      </c>
      <c r="M128" s="26" t="s">
        <v>59</v>
      </c>
      <c r="N128" s="23">
        <v>1734.79</v>
      </c>
      <c r="O128" s="48" t="s">
        <v>1210</v>
      </c>
      <c r="P128" s="72" t="s">
        <v>1211</v>
      </c>
      <c r="Q128" s="45">
        <v>28</v>
      </c>
      <c r="R128" s="34">
        <v>2731</v>
      </c>
      <c r="S128" s="82">
        <v>2303171480</v>
      </c>
      <c r="T128" s="81" t="s">
        <v>446</v>
      </c>
      <c r="U128" s="48" t="s">
        <v>1210</v>
      </c>
      <c r="V128" s="91" t="s">
        <v>1211</v>
      </c>
      <c r="W128" s="32" t="b">
        <f t="shared" si="3"/>
        <v>1</v>
      </c>
      <c r="X128" s="32" t="b">
        <f t="shared" si="4"/>
        <v>1</v>
      </c>
      <c r="Y128" s="32" t="b">
        <f t="shared" si="5"/>
        <v>1</v>
      </c>
    </row>
    <row r="129" spans="1:25" ht="36.6">
      <c r="A129" s="39">
        <v>28</v>
      </c>
      <c r="B129" s="71" t="s">
        <v>1003</v>
      </c>
      <c r="C129" s="36">
        <v>2303171680</v>
      </c>
      <c r="D129" s="18" t="s">
        <v>450</v>
      </c>
      <c r="E129" s="3" t="s">
        <v>410</v>
      </c>
      <c r="F129" s="3" t="s">
        <v>447</v>
      </c>
      <c r="G129" s="4"/>
      <c r="H129" s="4"/>
      <c r="I129" s="3" t="s">
        <v>33</v>
      </c>
      <c r="J129" s="27" t="s">
        <v>451</v>
      </c>
      <c r="K129" s="27">
        <v>43190</v>
      </c>
      <c r="L129" s="21" t="s">
        <v>452</v>
      </c>
      <c r="M129" s="28" t="s">
        <v>105</v>
      </c>
      <c r="N129" s="23">
        <v>8893.0400000000009</v>
      </c>
      <c r="O129" s="48" t="s">
        <v>19</v>
      </c>
      <c r="P129" s="72"/>
      <c r="Q129" s="45">
        <v>28</v>
      </c>
      <c r="R129" s="34">
        <v>2732</v>
      </c>
      <c r="S129" s="82">
        <v>2303171680</v>
      </c>
      <c r="T129" s="81" t="s">
        <v>450</v>
      </c>
      <c r="U129" s="77" t="s">
        <v>19</v>
      </c>
      <c r="V129" s="78"/>
      <c r="W129" s="32" t="b">
        <f t="shared" si="3"/>
        <v>1</v>
      </c>
      <c r="X129" s="32" t="b">
        <f t="shared" si="4"/>
        <v>1</v>
      </c>
      <c r="Y129" s="32" t="b">
        <f t="shared" si="5"/>
        <v>1</v>
      </c>
    </row>
    <row r="130" spans="1:25" ht="36.6">
      <c r="A130" s="39">
        <v>28</v>
      </c>
      <c r="B130" s="71" t="s">
        <v>1004</v>
      </c>
      <c r="C130" s="36">
        <v>2303171720</v>
      </c>
      <c r="D130" s="18" t="s">
        <v>453</v>
      </c>
      <c r="E130" s="3" t="s">
        <v>410</v>
      </c>
      <c r="F130" s="3" t="s">
        <v>447</v>
      </c>
      <c r="G130" s="4"/>
      <c r="H130" s="4"/>
      <c r="I130" s="3" t="s">
        <v>33</v>
      </c>
      <c r="J130" s="20" t="s">
        <v>162</v>
      </c>
      <c r="K130" s="20">
        <v>43190</v>
      </c>
      <c r="L130" s="21"/>
      <c r="M130" s="26" t="s">
        <v>41</v>
      </c>
      <c r="N130" s="23">
        <v>3824.18</v>
      </c>
      <c r="O130" s="48" t="s">
        <v>19</v>
      </c>
      <c r="P130" s="72"/>
      <c r="Q130" s="45">
        <v>28</v>
      </c>
      <c r="R130" s="34">
        <v>2733</v>
      </c>
      <c r="S130" s="82">
        <v>2303171720</v>
      </c>
      <c r="T130" s="81" t="s">
        <v>453</v>
      </c>
      <c r="U130" s="77" t="s">
        <v>19</v>
      </c>
      <c r="V130" s="78"/>
      <c r="W130" s="32" t="b">
        <f t="shared" si="3"/>
        <v>1</v>
      </c>
      <c r="X130" s="32" t="b">
        <f t="shared" si="4"/>
        <v>1</v>
      </c>
      <c r="Y130" s="32" t="b">
        <f t="shared" si="5"/>
        <v>1</v>
      </c>
    </row>
    <row r="131" spans="1:25" ht="42">
      <c r="A131" s="39">
        <v>28</v>
      </c>
      <c r="B131" s="71" t="s">
        <v>1005</v>
      </c>
      <c r="C131" s="36">
        <v>2303171780</v>
      </c>
      <c r="D131" s="18" t="s">
        <v>454</v>
      </c>
      <c r="E131" s="3" t="s">
        <v>410</v>
      </c>
      <c r="F131" s="3" t="s">
        <v>447</v>
      </c>
      <c r="G131" s="4"/>
      <c r="H131" s="4"/>
      <c r="I131" s="3" t="s">
        <v>33</v>
      </c>
      <c r="J131" s="20">
        <v>42796</v>
      </c>
      <c r="K131" s="20">
        <v>43190</v>
      </c>
      <c r="L131" s="21" t="s">
        <v>455</v>
      </c>
      <c r="M131" s="26">
        <v>44305</v>
      </c>
      <c r="N131" s="23">
        <v>4677.6400000000003</v>
      </c>
      <c r="O131" s="48" t="s">
        <v>1172</v>
      </c>
      <c r="P131" s="72" t="s">
        <v>1173</v>
      </c>
      <c r="Q131" s="45">
        <v>28</v>
      </c>
      <c r="R131" s="34">
        <v>2734</v>
      </c>
      <c r="S131" s="82">
        <v>2303171780</v>
      </c>
      <c r="T131" s="81" t="s">
        <v>454</v>
      </c>
      <c r="U131" s="48" t="s">
        <v>1172</v>
      </c>
      <c r="V131" s="91" t="s">
        <v>1173</v>
      </c>
      <c r="W131" s="32" t="b">
        <f t="shared" si="3"/>
        <v>1</v>
      </c>
      <c r="X131" s="32" t="b">
        <f t="shared" si="4"/>
        <v>1</v>
      </c>
      <c r="Y131" s="32" t="b">
        <f t="shared" si="5"/>
        <v>1</v>
      </c>
    </row>
    <row r="132" spans="1:25" ht="55.8">
      <c r="A132" s="39">
        <v>28</v>
      </c>
      <c r="B132" s="71" t="s">
        <v>1006</v>
      </c>
      <c r="C132" s="36">
        <v>2303172000</v>
      </c>
      <c r="D132" s="18" t="s">
        <v>456</v>
      </c>
      <c r="E132" s="3" t="s">
        <v>410</v>
      </c>
      <c r="F132" s="3" t="s">
        <v>457</v>
      </c>
      <c r="G132" s="4"/>
      <c r="H132" s="4"/>
      <c r="I132" s="3" t="s">
        <v>33</v>
      </c>
      <c r="J132" s="20" t="s">
        <v>62</v>
      </c>
      <c r="K132" s="20">
        <v>43190</v>
      </c>
      <c r="L132" s="21" t="s">
        <v>1230</v>
      </c>
      <c r="M132" s="26">
        <v>44432</v>
      </c>
      <c r="N132" s="23">
        <v>3305.44</v>
      </c>
      <c r="O132" s="48"/>
      <c r="P132" s="72" t="s">
        <v>1231</v>
      </c>
      <c r="Q132" s="45">
        <v>28</v>
      </c>
      <c r="R132" s="34">
        <v>2735</v>
      </c>
      <c r="S132" s="82">
        <v>2303172000</v>
      </c>
      <c r="T132" s="81" t="s">
        <v>456</v>
      </c>
      <c r="U132" s="77"/>
      <c r="V132" s="91" t="s">
        <v>1231</v>
      </c>
      <c r="W132" s="32" t="b">
        <f t="shared" si="3"/>
        <v>1</v>
      </c>
      <c r="X132" s="32" t="b">
        <f t="shared" si="4"/>
        <v>1</v>
      </c>
      <c r="Y132" s="32" t="b">
        <f t="shared" si="5"/>
        <v>1</v>
      </c>
    </row>
    <row r="133" spans="1:25" ht="27">
      <c r="A133" s="39">
        <v>28</v>
      </c>
      <c r="B133" s="71" t="s">
        <v>1007</v>
      </c>
      <c r="C133" s="37">
        <v>2303172070</v>
      </c>
      <c r="D133" s="18" t="s">
        <v>458</v>
      </c>
      <c r="E133" s="29" t="s">
        <v>373</v>
      </c>
      <c r="F133" s="29" t="s">
        <v>77</v>
      </c>
      <c r="G133" s="4"/>
      <c r="H133" s="4"/>
      <c r="I133" s="29" t="s">
        <v>33</v>
      </c>
      <c r="J133" s="20">
        <v>41628</v>
      </c>
      <c r="K133" s="20">
        <v>41991</v>
      </c>
      <c r="L133" s="28" t="s">
        <v>459</v>
      </c>
      <c r="M133" s="28" t="s">
        <v>460</v>
      </c>
      <c r="N133" s="30">
        <v>843.69000000000233</v>
      </c>
      <c r="O133" s="48" t="s">
        <v>461</v>
      </c>
      <c r="P133" s="72"/>
      <c r="Q133" s="85">
        <v>28</v>
      </c>
      <c r="R133" s="34">
        <v>2736</v>
      </c>
      <c r="S133" s="94" t="s">
        <v>1259</v>
      </c>
      <c r="T133" s="81" t="s">
        <v>458</v>
      </c>
      <c r="U133" s="77" t="s">
        <v>461</v>
      </c>
      <c r="V133" s="78"/>
      <c r="W133" s="32" t="b">
        <f t="shared" si="3"/>
        <v>1</v>
      </c>
      <c r="X133" s="32" t="b">
        <f t="shared" si="4"/>
        <v>1</v>
      </c>
      <c r="Y133" s="32" t="b">
        <f t="shared" si="5"/>
        <v>1</v>
      </c>
    </row>
    <row r="134" spans="1:25" ht="36.6">
      <c r="A134" s="39">
        <v>28</v>
      </c>
      <c r="B134" s="71" t="s">
        <v>1008</v>
      </c>
      <c r="C134" s="36">
        <v>2303172090</v>
      </c>
      <c r="D134" s="18" t="s">
        <v>462</v>
      </c>
      <c r="E134" s="3" t="s">
        <v>410</v>
      </c>
      <c r="F134" s="3" t="s">
        <v>68</v>
      </c>
      <c r="G134" s="4"/>
      <c r="H134" s="4"/>
      <c r="I134" s="3" t="s">
        <v>33</v>
      </c>
      <c r="J134" s="20" t="s">
        <v>463</v>
      </c>
      <c r="K134" s="20">
        <v>43190</v>
      </c>
      <c r="L134" s="21" t="s">
        <v>464</v>
      </c>
      <c r="M134" s="26" t="s">
        <v>105</v>
      </c>
      <c r="N134" s="23">
        <v>5404.8</v>
      </c>
      <c r="O134" s="48" t="s">
        <v>19</v>
      </c>
      <c r="P134" s="72"/>
      <c r="Q134" s="45">
        <v>28</v>
      </c>
      <c r="R134" s="34">
        <v>2737</v>
      </c>
      <c r="S134" s="82">
        <v>2303172090</v>
      </c>
      <c r="T134" s="81" t="s">
        <v>462</v>
      </c>
      <c r="U134" s="77" t="s">
        <v>19</v>
      </c>
      <c r="V134" s="78"/>
      <c r="W134" s="32" t="b">
        <f t="shared" si="3"/>
        <v>1</v>
      </c>
      <c r="X134" s="32" t="b">
        <f t="shared" si="4"/>
        <v>1</v>
      </c>
      <c r="Y134" s="32" t="b">
        <f t="shared" si="5"/>
        <v>1</v>
      </c>
    </row>
    <row r="135" spans="1:25" ht="40.200000000000003">
      <c r="A135" s="39">
        <v>28</v>
      </c>
      <c r="B135" s="71" t="s">
        <v>1009</v>
      </c>
      <c r="C135" s="36">
        <v>2303180330</v>
      </c>
      <c r="D135" s="18" t="s">
        <v>465</v>
      </c>
      <c r="E135" s="3" t="s">
        <v>466</v>
      </c>
      <c r="F135" s="3" t="s">
        <v>77</v>
      </c>
      <c r="G135" s="4"/>
      <c r="H135" s="4"/>
      <c r="I135" s="3" t="s">
        <v>33</v>
      </c>
      <c r="J135" s="20" t="s">
        <v>467</v>
      </c>
      <c r="K135" s="20">
        <v>43190</v>
      </c>
      <c r="L135" s="21" t="s">
        <v>468</v>
      </c>
      <c r="M135" s="26" t="s">
        <v>36</v>
      </c>
      <c r="N135" s="23">
        <v>1881.97</v>
      </c>
      <c r="O135" s="48" t="s">
        <v>469</v>
      </c>
      <c r="P135" s="84" t="s">
        <v>1287</v>
      </c>
      <c r="Q135" s="85">
        <v>28</v>
      </c>
      <c r="R135" s="34">
        <v>2738</v>
      </c>
      <c r="S135" s="82">
        <v>2303180330</v>
      </c>
      <c r="T135" s="81" t="s">
        <v>465</v>
      </c>
      <c r="U135" s="77" t="s">
        <v>469</v>
      </c>
      <c r="V135" s="78" t="s">
        <v>1287</v>
      </c>
      <c r="W135" s="32" t="b">
        <f t="shared" ref="W135:W198" si="6">D135=T135</f>
        <v>1</v>
      </c>
      <c r="X135" s="32" t="b">
        <f t="shared" ref="X135:X198" si="7">O135=U135</f>
        <v>1</v>
      </c>
      <c r="Y135" s="32" t="b">
        <f t="shared" ref="Y135:Y198" si="8">P135=V135</f>
        <v>1</v>
      </c>
    </row>
    <row r="136" spans="1:25" ht="27">
      <c r="A136" s="39">
        <v>28</v>
      </c>
      <c r="B136" s="71" t="s">
        <v>1010</v>
      </c>
      <c r="C136" s="36">
        <v>2303180340</v>
      </c>
      <c r="D136" s="18" t="s">
        <v>470</v>
      </c>
      <c r="E136" s="3" t="s">
        <v>466</v>
      </c>
      <c r="F136" s="3" t="s">
        <v>77</v>
      </c>
      <c r="G136" s="4"/>
      <c r="H136" s="4"/>
      <c r="I136" s="3" t="s">
        <v>33</v>
      </c>
      <c r="J136" s="27">
        <v>43131</v>
      </c>
      <c r="K136" s="27">
        <v>43190</v>
      </c>
      <c r="L136" s="21" t="s">
        <v>471</v>
      </c>
      <c r="M136" s="26" t="s">
        <v>138</v>
      </c>
      <c r="N136" s="23">
        <v>2845.63</v>
      </c>
      <c r="O136" s="48" t="s">
        <v>472</v>
      </c>
      <c r="P136" s="84" t="s">
        <v>1276</v>
      </c>
      <c r="Q136" s="85">
        <v>28</v>
      </c>
      <c r="R136" s="34">
        <v>2739</v>
      </c>
      <c r="S136" s="82">
        <v>2303180340</v>
      </c>
      <c r="T136" s="81" t="s">
        <v>470</v>
      </c>
      <c r="U136" s="77" t="s">
        <v>472</v>
      </c>
      <c r="V136" s="78" t="s">
        <v>1276</v>
      </c>
      <c r="W136" s="32" t="b">
        <f t="shared" si="6"/>
        <v>1</v>
      </c>
      <c r="X136" s="32" t="b">
        <f t="shared" si="7"/>
        <v>1</v>
      </c>
      <c r="Y136" s="32" t="b">
        <f t="shared" si="8"/>
        <v>1</v>
      </c>
    </row>
    <row r="137" spans="1:25" ht="36.6">
      <c r="A137" s="39">
        <v>28</v>
      </c>
      <c r="B137" s="71" t="s">
        <v>1011</v>
      </c>
      <c r="C137" s="36">
        <v>2303180570</v>
      </c>
      <c r="D137" s="18" t="s">
        <v>473</v>
      </c>
      <c r="E137" s="3" t="s">
        <v>466</v>
      </c>
      <c r="F137" s="3" t="s">
        <v>77</v>
      </c>
      <c r="G137" s="4"/>
      <c r="H137" s="4"/>
      <c r="I137" s="3" t="s">
        <v>33</v>
      </c>
      <c r="J137" s="20">
        <v>42811</v>
      </c>
      <c r="K137" s="20">
        <v>43190</v>
      </c>
      <c r="L137" s="21" t="s">
        <v>474</v>
      </c>
      <c r="M137" s="26">
        <v>44308</v>
      </c>
      <c r="N137" s="23">
        <v>2929.97</v>
      </c>
      <c r="O137" s="48" t="s">
        <v>19</v>
      </c>
      <c r="P137" s="72"/>
      <c r="Q137" s="45">
        <v>28</v>
      </c>
      <c r="R137" s="34">
        <v>2740</v>
      </c>
      <c r="S137" s="82">
        <v>2303180570</v>
      </c>
      <c r="T137" s="81" t="s">
        <v>473</v>
      </c>
      <c r="U137" s="77" t="s">
        <v>19</v>
      </c>
      <c r="V137" s="78"/>
      <c r="W137" s="32" t="b">
        <f t="shared" si="6"/>
        <v>1</v>
      </c>
      <c r="X137" s="32" t="b">
        <f t="shared" si="7"/>
        <v>1</v>
      </c>
      <c r="Y137" s="32" t="b">
        <f t="shared" si="8"/>
        <v>1</v>
      </c>
    </row>
    <row r="138" spans="1:25" ht="36.6">
      <c r="A138" s="39">
        <v>28</v>
      </c>
      <c r="B138" s="71" t="s">
        <v>1012</v>
      </c>
      <c r="C138" s="36">
        <v>2303190280</v>
      </c>
      <c r="D138" s="18" t="s">
        <v>475</v>
      </c>
      <c r="E138" s="3" t="s">
        <v>190</v>
      </c>
      <c r="F138" s="3" t="s">
        <v>476</v>
      </c>
      <c r="G138" s="4"/>
      <c r="H138" s="4"/>
      <c r="I138" s="3" t="s">
        <v>33</v>
      </c>
      <c r="J138" s="26" t="s">
        <v>159</v>
      </c>
      <c r="K138" s="20">
        <v>43190</v>
      </c>
      <c r="L138" s="21" t="s">
        <v>477</v>
      </c>
      <c r="M138" s="26">
        <v>44310</v>
      </c>
      <c r="N138" s="23">
        <v>2722.94</v>
      </c>
      <c r="O138" s="48" t="s">
        <v>148</v>
      </c>
      <c r="P138" s="72"/>
      <c r="Q138" s="45">
        <v>28</v>
      </c>
      <c r="R138" s="34">
        <v>2741</v>
      </c>
      <c r="S138" s="82">
        <v>2303190280</v>
      </c>
      <c r="T138" s="81" t="s">
        <v>475</v>
      </c>
      <c r="U138" s="77" t="s">
        <v>148</v>
      </c>
      <c r="V138" s="78"/>
      <c r="W138" s="32" t="b">
        <f t="shared" si="6"/>
        <v>1</v>
      </c>
      <c r="X138" s="32" t="b">
        <f t="shared" si="7"/>
        <v>1</v>
      </c>
      <c r="Y138" s="32" t="b">
        <f t="shared" si="8"/>
        <v>1</v>
      </c>
    </row>
    <row r="139" spans="1:25" ht="36.6">
      <c r="A139" s="39">
        <v>28</v>
      </c>
      <c r="B139" s="71" t="s">
        <v>1013</v>
      </c>
      <c r="C139" s="36">
        <v>2303191740</v>
      </c>
      <c r="D139" s="18" t="s">
        <v>478</v>
      </c>
      <c r="E139" s="3" t="s">
        <v>190</v>
      </c>
      <c r="F139" s="3" t="s">
        <v>292</v>
      </c>
      <c r="G139" s="4"/>
      <c r="H139" s="4"/>
      <c r="I139" s="3" t="s">
        <v>33</v>
      </c>
      <c r="J139" s="20">
        <v>42844</v>
      </c>
      <c r="K139" s="20" t="s">
        <v>313</v>
      </c>
      <c r="L139" s="21" t="s">
        <v>479</v>
      </c>
      <c r="M139" s="26">
        <v>44308</v>
      </c>
      <c r="N139" s="23">
        <v>3112.63</v>
      </c>
      <c r="O139" s="48" t="s">
        <v>19</v>
      </c>
      <c r="P139" s="72"/>
      <c r="Q139" s="45">
        <v>28</v>
      </c>
      <c r="R139" s="34">
        <v>2742</v>
      </c>
      <c r="S139" s="82">
        <v>2303191740</v>
      </c>
      <c r="T139" s="81" t="s">
        <v>478</v>
      </c>
      <c r="U139" s="77" t="s">
        <v>19</v>
      </c>
      <c r="V139" s="78"/>
      <c r="W139" s="32" t="b">
        <f t="shared" si="6"/>
        <v>1</v>
      </c>
      <c r="X139" s="32" t="b">
        <f t="shared" si="7"/>
        <v>1</v>
      </c>
      <c r="Y139" s="32" t="b">
        <f t="shared" si="8"/>
        <v>1</v>
      </c>
    </row>
    <row r="140" spans="1:25" ht="66.599999999999994">
      <c r="A140" s="39">
        <v>28</v>
      </c>
      <c r="B140" s="71" t="s">
        <v>1014</v>
      </c>
      <c r="C140" s="36">
        <v>2303192030</v>
      </c>
      <c r="D140" s="18" t="s">
        <v>481</v>
      </c>
      <c r="E140" s="3" t="s">
        <v>190</v>
      </c>
      <c r="F140" s="3" t="s">
        <v>482</v>
      </c>
      <c r="G140" s="4"/>
      <c r="H140" s="4"/>
      <c r="I140" s="3" t="s">
        <v>33</v>
      </c>
      <c r="J140" s="20" t="s">
        <v>159</v>
      </c>
      <c r="K140" s="20">
        <v>43190</v>
      </c>
      <c r="L140" s="21" t="s">
        <v>483</v>
      </c>
      <c r="M140" s="26" t="s">
        <v>138</v>
      </c>
      <c r="N140" s="23">
        <v>2883</v>
      </c>
      <c r="O140" s="48" t="s">
        <v>484</v>
      </c>
      <c r="P140" s="84" t="s">
        <v>1288</v>
      </c>
      <c r="Q140" s="85">
        <v>28</v>
      </c>
      <c r="R140" s="34">
        <v>2744</v>
      </c>
      <c r="S140" s="82">
        <v>2303192030</v>
      </c>
      <c r="T140" s="81" t="s">
        <v>481</v>
      </c>
      <c r="U140" s="77" t="s">
        <v>484</v>
      </c>
      <c r="V140" s="78" t="s">
        <v>1288</v>
      </c>
      <c r="W140" s="32" t="b">
        <f t="shared" si="6"/>
        <v>1</v>
      </c>
      <c r="X140" s="32" t="b">
        <f t="shared" si="7"/>
        <v>1</v>
      </c>
      <c r="Y140" s="32" t="b">
        <f t="shared" si="8"/>
        <v>1</v>
      </c>
    </row>
    <row r="141" spans="1:25" ht="36.6">
      <c r="A141" s="39">
        <v>28</v>
      </c>
      <c r="B141" s="71" t="s">
        <v>1015</v>
      </c>
      <c r="C141" s="36">
        <v>2303192110</v>
      </c>
      <c r="D141" s="18" t="s">
        <v>485</v>
      </c>
      <c r="E141" s="3" t="s">
        <v>190</v>
      </c>
      <c r="F141" s="3" t="s">
        <v>292</v>
      </c>
      <c r="G141" s="4"/>
      <c r="H141" s="4"/>
      <c r="I141" s="3" t="s">
        <v>33</v>
      </c>
      <c r="J141" s="27" t="s">
        <v>80</v>
      </c>
      <c r="K141" s="27">
        <v>43190</v>
      </c>
      <c r="L141" s="21" t="s">
        <v>486</v>
      </c>
      <c r="M141" s="26" t="s">
        <v>105</v>
      </c>
      <c r="N141" s="23">
        <v>5361</v>
      </c>
      <c r="O141" s="48" t="s">
        <v>19</v>
      </c>
      <c r="P141" s="72"/>
      <c r="Q141" s="45">
        <v>28</v>
      </c>
      <c r="R141" s="34">
        <v>2745</v>
      </c>
      <c r="S141" s="82">
        <v>2303192110</v>
      </c>
      <c r="T141" s="81" t="s">
        <v>485</v>
      </c>
      <c r="U141" s="77" t="s">
        <v>19</v>
      </c>
      <c r="V141" s="78"/>
      <c r="W141" s="32" t="b">
        <f t="shared" si="6"/>
        <v>1</v>
      </c>
      <c r="X141" s="32" t="b">
        <f t="shared" si="7"/>
        <v>1</v>
      </c>
      <c r="Y141" s="32" t="b">
        <f t="shared" si="8"/>
        <v>1</v>
      </c>
    </row>
    <row r="142" spans="1:25" ht="36.6">
      <c r="A142" s="39">
        <v>28</v>
      </c>
      <c r="B142" s="71" t="s">
        <v>1016</v>
      </c>
      <c r="C142" s="36">
        <v>2303193170</v>
      </c>
      <c r="D142" s="18" t="s">
        <v>489</v>
      </c>
      <c r="E142" s="3" t="s">
        <v>190</v>
      </c>
      <c r="F142" s="3" t="s">
        <v>191</v>
      </c>
      <c r="G142" s="4"/>
      <c r="H142" s="4"/>
      <c r="I142" s="3" t="s">
        <v>33</v>
      </c>
      <c r="J142" s="27" t="s">
        <v>114</v>
      </c>
      <c r="K142" s="27">
        <v>43190</v>
      </c>
      <c r="L142" s="21" t="s">
        <v>490</v>
      </c>
      <c r="M142" s="26" t="s">
        <v>105</v>
      </c>
      <c r="N142" s="23">
        <v>1639.63</v>
      </c>
      <c r="O142" s="48" t="s">
        <v>19</v>
      </c>
      <c r="P142" s="72"/>
      <c r="Q142" s="45">
        <v>28</v>
      </c>
      <c r="R142" s="34">
        <v>2748</v>
      </c>
      <c r="S142" s="82">
        <v>2303193170</v>
      </c>
      <c r="T142" s="81" t="s">
        <v>489</v>
      </c>
      <c r="U142" s="77" t="s">
        <v>19</v>
      </c>
      <c r="V142" s="78"/>
      <c r="W142" s="32" t="b">
        <f t="shared" si="6"/>
        <v>1</v>
      </c>
      <c r="X142" s="32" t="b">
        <f t="shared" si="7"/>
        <v>1</v>
      </c>
      <c r="Y142" s="32" t="b">
        <f t="shared" si="8"/>
        <v>1</v>
      </c>
    </row>
    <row r="143" spans="1:25" ht="36.6">
      <c r="A143" s="39">
        <v>28</v>
      </c>
      <c r="B143" s="71" t="s">
        <v>1017</v>
      </c>
      <c r="C143" s="36">
        <v>2303193230</v>
      </c>
      <c r="D143" s="18" t="s">
        <v>491</v>
      </c>
      <c r="E143" s="3" t="s">
        <v>190</v>
      </c>
      <c r="F143" s="3" t="s">
        <v>191</v>
      </c>
      <c r="G143" s="4"/>
      <c r="H143" s="4"/>
      <c r="I143" s="3" t="s">
        <v>33</v>
      </c>
      <c r="J143" s="20" t="s">
        <v>162</v>
      </c>
      <c r="K143" s="20">
        <v>43190</v>
      </c>
      <c r="L143" s="21" t="s">
        <v>492</v>
      </c>
      <c r="M143" s="26" t="s">
        <v>99</v>
      </c>
      <c r="N143" s="23">
        <v>1505.01</v>
      </c>
      <c r="O143" s="48" t="s">
        <v>19</v>
      </c>
      <c r="P143" s="72"/>
      <c r="Q143" s="45">
        <v>28</v>
      </c>
      <c r="R143" s="34">
        <v>2749</v>
      </c>
      <c r="S143" s="82">
        <v>2303193230</v>
      </c>
      <c r="T143" s="81" t="s">
        <v>491</v>
      </c>
      <c r="U143" s="77" t="s">
        <v>19</v>
      </c>
      <c r="V143" s="78"/>
      <c r="W143" s="32" t="b">
        <f t="shared" si="6"/>
        <v>1</v>
      </c>
      <c r="X143" s="32" t="b">
        <f t="shared" si="7"/>
        <v>1</v>
      </c>
      <c r="Y143" s="32" t="b">
        <f t="shared" si="8"/>
        <v>1</v>
      </c>
    </row>
    <row r="144" spans="1:25" ht="36.6">
      <c r="A144" s="39">
        <v>28</v>
      </c>
      <c r="B144" s="71" t="s">
        <v>1018</v>
      </c>
      <c r="C144" s="3">
        <v>2303350980</v>
      </c>
      <c r="D144" s="18" t="s">
        <v>493</v>
      </c>
      <c r="E144" s="3" t="s">
        <v>494</v>
      </c>
      <c r="F144" s="3" t="s">
        <v>343</v>
      </c>
      <c r="G144" s="3"/>
      <c r="H144" s="3"/>
      <c r="I144" s="3" t="s">
        <v>33</v>
      </c>
      <c r="J144" s="27">
        <v>42563</v>
      </c>
      <c r="K144" s="27">
        <v>43159</v>
      </c>
      <c r="L144" s="21" t="s">
        <v>495</v>
      </c>
      <c r="M144" s="26">
        <v>43193</v>
      </c>
      <c r="N144" s="23">
        <v>2768.28</v>
      </c>
      <c r="O144" s="48" t="s">
        <v>19</v>
      </c>
      <c r="P144" s="72" t="s">
        <v>1265</v>
      </c>
      <c r="Q144" s="45">
        <v>28</v>
      </c>
      <c r="R144" s="34">
        <v>2750</v>
      </c>
      <c r="S144" s="82">
        <v>2303350980</v>
      </c>
      <c r="T144" s="81" t="s">
        <v>493</v>
      </c>
      <c r="U144" s="77" t="s">
        <v>19</v>
      </c>
      <c r="V144" s="78" t="s">
        <v>1265</v>
      </c>
      <c r="W144" s="32" t="b">
        <f t="shared" si="6"/>
        <v>1</v>
      </c>
      <c r="X144" s="32" t="b">
        <f t="shared" si="7"/>
        <v>1</v>
      </c>
      <c r="Y144" s="32" t="b">
        <f t="shared" si="8"/>
        <v>1</v>
      </c>
    </row>
    <row r="145" spans="1:25" ht="79.8">
      <c r="A145" s="39">
        <v>28</v>
      </c>
      <c r="B145" s="71" t="s">
        <v>1019</v>
      </c>
      <c r="C145" s="36">
        <v>2303193730</v>
      </c>
      <c r="D145" s="18" t="s">
        <v>496</v>
      </c>
      <c r="E145" s="3" t="s">
        <v>190</v>
      </c>
      <c r="F145" s="3" t="s">
        <v>191</v>
      </c>
      <c r="G145" s="4"/>
      <c r="H145" s="4"/>
      <c r="I145" s="3" t="s">
        <v>33</v>
      </c>
      <c r="J145" s="27" t="s">
        <v>497</v>
      </c>
      <c r="K145" s="27">
        <v>43190</v>
      </c>
      <c r="L145" s="21" t="s">
        <v>498</v>
      </c>
      <c r="M145" s="28" t="s">
        <v>105</v>
      </c>
      <c r="N145" s="23">
        <f>6221.35-1964.94</f>
        <v>4256.41</v>
      </c>
      <c r="O145" s="86" t="s">
        <v>1289</v>
      </c>
      <c r="P145" s="84" t="s">
        <v>1290</v>
      </c>
      <c r="Q145" s="85">
        <v>28</v>
      </c>
      <c r="R145" s="34">
        <v>2751</v>
      </c>
      <c r="S145" s="82">
        <v>2303193730</v>
      </c>
      <c r="T145" s="81" t="s">
        <v>496</v>
      </c>
      <c r="U145" s="77" t="s">
        <v>1289</v>
      </c>
      <c r="V145" s="90" t="s">
        <v>1290</v>
      </c>
      <c r="W145" s="32" t="b">
        <f t="shared" si="6"/>
        <v>1</v>
      </c>
      <c r="X145" s="32" t="b">
        <f t="shared" si="7"/>
        <v>1</v>
      </c>
      <c r="Y145" s="32" t="b">
        <f t="shared" si="8"/>
        <v>1</v>
      </c>
    </row>
    <row r="146" spans="1:25" ht="36.6">
      <c r="A146" s="39">
        <v>28</v>
      </c>
      <c r="B146" s="71" t="s">
        <v>1020</v>
      </c>
      <c r="C146" s="36" t="s">
        <v>499</v>
      </c>
      <c r="D146" s="18" t="s">
        <v>500</v>
      </c>
      <c r="E146" s="3" t="s">
        <v>190</v>
      </c>
      <c r="F146" s="3" t="s">
        <v>191</v>
      </c>
      <c r="G146" s="4"/>
      <c r="H146" s="4"/>
      <c r="I146" s="3" t="s">
        <v>33</v>
      </c>
      <c r="J146" s="20">
        <v>43173</v>
      </c>
      <c r="K146" s="20" t="s">
        <v>313</v>
      </c>
      <c r="L146" s="21" t="s">
        <v>501</v>
      </c>
      <c r="M146" s="26">
        <v>44305</v>
      </c>
      <c r="N146" s="23">
        <v>4072.78</v>
      </c>
      <c r="O146" s="48" t="s">
        <v>19</v>
      </c>
      <c r="P146" s="72"/>
      <c r="Q146" s="45">
        <v>28</v>
      </c>
      <c r="R146" s="34">
        <v>2752</v>
      </c>
      <c r="S146" s="82" t="s">
        <v>499</v>
      </c>
      <c r="T146" s="81" t="s">
        <v>500</v>
      </c>
      <c r="U146" s="77" t="s">
        <v>19</v>
      </c>
      <c r="V146" s="78"/>
      <c r="W146" s="32" t="b">
        <f t="shared" si="6"/>
        <v>1</v>
      </c>
      <c r="X146" s="32" t="b">
        <f t="shared" si="7"/>
        <v>1</v>
      </c>
      <c r="Y146" s="32" t="b">
        <f t="shared" si="8"/>
        <v>1</v>
      </c>
    </row>
    <row r="147" spans="1:25" ht="36.6">
      <c r="A147" s="39">
        <v>28</v>
      </c>
      <c r="B147" s="71" t="s">
        <v>1021</v>
      </c>
      <c r="C147" s="36">
        <v>2303194080</v>
      </c>
      <c r="D147" s="18" t="s">
        <v>502</v>
      </c>
      <c r="E147" s="3" t="s">
        <v>190</v>
      </c>
      <c r="F147" s="3" t="s">
        <v>310</v>
      </c>
      <c r="G147" s="4"/>
      <c r="H147" s="4"/>
      <c r="I147" s="3" t="s">
        <v>33</v>
      </c>
      <c r="J147" s="20" t="s">
        <v>503</v>
      </c>
      <c r="K147" s="20">
        <v>43190</v>
      </c>
      <c r="L147" s="21" t="s">
        <v>504</v>
      </c>
      <c r="M147" s="26" t="s">
        <v>105</v>
      </c>
      <c r="N147" s="23">
        <v>5325.6</v>
      </c>
      <c r="O147" s="48" t="s">
        <v>19</v>
      </c>
      <c r="P147" s="72"/>
      <c r="Q147" s="45">
        <v>28</v>
      </c>
      <c r="R147" s="34">
        <v>2753</v>
      </c>
      <c r="S147" s="82">
        <v>2303194080</v>
      </c>
      <c r="T147" s="81" t="s">
        <v>502</v>
      </c>
      <c r="U147" s="77" t="s">
        <v>19</v>
      </c>
      <c r="V147" s="78"/>
      <c r="W147" s="32" t="b">
        <f t="shared" si="6"/>
        <v>1</v>
      </c>
      <c r="X147" s="32" t="b">
        <f t="shared" si="7"/>
        <v>1</v>
      </c>
      <c r="Y147" s="32" t="b">
        <f t="shared" si="8"/>
        <v>1</v>
      </c>
    </row>
    <row r="148" spans="1:25" ht="36.6">
      <c r="A148" s="39">
        <v>28</v>
      </c>
      <c r="B148" s="71" t="s">
        <v>1022</v>
      </c>
      <c r="C148" s="36">
        <v>2303194470</v>
      </c>
      <c r="D148" s="18" t="s">
        <v>505</v>
      </c>
      <c r="E148" s="3" t="s">
        <v>190</v>
      </c>
      <c r="F148" s="3" t="s">
        <v>476</v>
      </c>
      <c r="G148" s="4"/>
      <c r="H148" s="4"/>
      <c r="I148" s="3" t="s">
        <v>33</v>
      </c>
      <c r="J148" s="20" t="s">
        <v>387</v>
      </c>
      <c r="K148" s="20">
        <v>43190</v>
      </c>
      <c r="L148" s="21" t="s">
        <v>506</v>
      </c>
      <c r="M148" s="26" t="s">
        <v>99</v>
      </c>
      <c r="N148" s="23">
        <v>1485.41</v>
      </c>
      <c r="O148" s="48" t="s">
        <v>19</v>
      </c>
      <c r="P148" s="72"/>
      <c r="Q148" s="45">
        <v>28</v>
      </c>
      <c r="R148" s="34">
        <v>2754</v>
      </c>
      <c r="S148" s="82">
        <v>2303194470</v>
      </c>
      <c r="T148" s="81" t="s">
        <v>505</v>
      </c>
      <c r="U148" s="77" t="s">
        <v>19</v>
      </c>
      <c r="V148" s="78"/>
      <c r="W148" s="32" t="b">
        <f t="shared" si="6"/>
        <v>1</v>
      </c>
      <c r="X148" s="32" t="b">
        <f t="shared" si="7"/>
        <v>1</v>
      </c>
      <c r="Y148" s="32" t="b">
        <f t="shared" si="8"/>
        <v>1</v>
      </c>
    </row>
    <row r="149" spans="1:25" ht="36.6">
      <c r="A149" s="39">
        <v>28</v>
      </c>
      <c r="B149" s="71" t="s">
        <v>1023</v>
      </c>
      <c r="C149" s="36">
        <v>2303194790</v>
      </c>
      <c r="D149" s="18" t="s">
        <v>507</v>
      </c>
      <c r="E149" s="3" t="s">
        <v>190</v>
      </c>
      <c r="F149" s="3" t="s">
        <v>457</v>
      </c>
      <c r="G149" s="4"/>
      <c r="H149" s="4"/>
      <c r="I149" s="3" t="s">
        <v>33</v>
      </c>
      <c r="J149" s="27" t="s">
        <v>262</v>
      </c>
      <c r="K149" s="27">
        <v>43190</v>
      </c>
      <c r="L149" s="21" t="s">
        <v>508</v>
      </c>
      <c r="M149" s="26" t="s">
        <v>297</v>
      </c>
      <c r="N149" s="23">
        <v>4572.4799999999996</v>
      </c>
      <c r="O149" s="48" t="s">
        <v>19</v>
      </c>
      <c r="P149" s="72"/>
      <c r="Q149" s="45">
        <v>28</v>
      </c>
      <c r="R149" s="34">
        <v>2755</v>
      </c>
      <c r="S149" s="82">
        <v>2303194790</v>
      </c>
      <c r="T149" s="81" t="s">
        <v>507</v>
      </c>
      <c r="U149" s="77" t="s">
        <v>19</v>
      </c>
      <c r="V149" s="78"/>
      <c r="W149" s="32" t="b">
        <f t="shared" si="6"/>
        <v>1</v>
      </c>
      <c r="X149" s="32" t="b">
        <f t="shared" si="7"/>
        <v>1</v>
      </c>
      <c r="Y149" s="32" t="b">
        <f t="shared" si="8"/>
        <v>1</v>
      </c>
    </row>
    <row r="150" spans="1:25" ht="36.6">
      <c r="A150" s="39">
        <v>28</v>
      </c>
      <c r="B150" s="71" t="s">
        <v>1024</v>
      </c>
      <c r="C150" s="36">
        <v>2303194810</v>
      </c>
      <c r="D150" s="18" t="s">
        <v>509</v>
      </c>
      <c r="E150" s="3" t="s">
        <v>190</v>
      </c>
      <c r="F150" s="3" t="s">
        <v>457</v>
      </c>
      <c r="G150" s="4"/>
      <c r="H150" s="4"/>
      <c r="I150" s="3" t="s">
        <v>33</v>
      </c>
      <c r="J150" s="27">
        <v>43131</v>
      </c>
      <c r="K150" s="27">
        <v>43190</v>
      </c>
      <c r="L150" s="21" t="s">
        <v>510</v>
      </c>
      <c r="M150" s="26" t="s">
        <v>371</v>
      </c>
      <c r="N150" s="23">
        <v>2872</v>
      </c>
      <c r="O150" s="48" t="s">
        <v>19</v>
      </c>
      <c r="P150" s="72"/>
      <c r="Q150" s="45">
        <v>28</v>
      </c>
      <c r="R150" s="34">
        <v>2756</v>
      </c>
      <c r="S150" s="82">
        <v>2303194810</v>
      </c>
      <c r="T150" s="81" t="s">
        <v>509</v>
      </c>
      <c r="U150" s="77" t="s">
        <v>19</v>
      </c>
      <c r="V150" s="78"/>
      <c r="W150" s="32" t="b">
        <f t="shared" si="6"/>
        <v>1</v>
      </c>
      <c r="X150" s="32" t="b">
        <f t="shared" si="7"/>
        <v>1</v>
      </c>
      <c r="Y150" s="32" t="b">
        <f t="shared" si="8"/>
        <v>1</v>
      </c>
    </row>
    <row r="151" spans="1:25" ht="36.6">
      <c r="A151" s="39">
        <v>28</v>
      </c>
      <c r="B151" s="71" t="s">
        <v>1025</v>
      </c>
      <c r="C151" s="36">
        <v>2303194820</v>
      </c>
      <c r="D151" s="18" t="s">
        <v>511</v>
      </c>
      <c r="E151" s="3" t="s">
        <v>190</v>
      </c>
      <c r="F151" s="3" t="s">
        <v>457</v>
      </c>
      <c r="G151" s="4"/>
      <c r="H151" s="4"/>
      <c r="I151" s="3" t="s">
        <v>33</v>
      </c>
      <c r="J151" s="27" t="s">
        <v>62</v>
      </c>
      <c r="K151" s="27">
        <v>43190</v>
      </c>
      <c r="L151" s="21" t="s">
        <v>512</v>
      </c>
      <c r="M151" s="26" t="s">
        <v>371</v>
      </c>
      <c r="N151" s="23">
        <v>3309.58</v>
      </c>
      <c r="O151" s="48" t="s">
        <v>19</v>
      </c>
      <c r="P151" s="72"/>
      <c r="Q151" s="45">
        <v>28</v>
      </c>
      <c r="R151" s="34">
        <v>2757</v>
      </c>
      <c r="S151" s="82">
        <v>2303194820</v>
      </c>
      <c r="T151" s="81" t="s">
        <v>511</v>
      </c>
      <c r="U151" s="77" t="s">
        <v>19</v>
      </c>
      <c r="V151" s="78"/>
      <c r="W151" s="32" t="b">
        <f t="shared" si="6"/>
        <v>1</v>
      </c>
      <c r="X151" s="32" t="b">
        <f t="shared" si="7"/>
        <v>1</v>
      </c>
      <c r="Y151" s="32" t="b">
        <f t="shared" si="8"/>
        <v>1</v>
      </c>
    </row>
    <row r="152" spans="1:25" ht="36.6">
      <c r="A152" s="39">
        <v>28</v>
      </c>
      <c r="B152" s="71" t="s">
        <v>1026</v>
      </c>
      <c r="C152" s="36">
        <v>2303200220</v>
      </c>
      <c r="D152" s="18" t="s">
        <v>514</v>
      </c>
      <c r="E152" s="3" t="s">
        <v>515</v>
      </c>
      <c r="F152" s="3" t="s">
        <v>77</v>
      </c>
      <c r="G152" s="4"/>
      <c r="H152" s="4"/>
      <c r="I152" s="3" t="s">
        <v>33</v>
      </c>
      <c r="J152" s="20" t="s">
        <v>516</v>
      </c>
      <c r="K152" s="20">
        <v>43190</v>
      </c>
      <c r="L152" s="21" t="s">
        <v>517</v>
      </c>
      <c r="M152" s="26" t="s">
        <v>138</v>
      </c>
      <c r="N152" s="23">
        <v>2717.19</v>
      </c>
      <c r="O152" s="48" t="s">
        <v>19</v>
      </c>
      <c r="P152" s="72"/>
      <c r="Q152" s="45">
        <v>28</v>
      </c>
      <c r="R152" s="34">
        <v>2759</v>
      </c>
      <c r="S152" s="82">
        <v>2303200220</v>
      </c>
      <c r="T152" s="95" t="s">
        <v>514</v>
      </c>
      <c r="U152" s="77" t="s">
        <v>19</v>
      </c>
      <c r="V152" s="78"/>
      <c r="W152" s="32" t="b">
        <f t="shared" si="6"/>
        <v>1</v>
      </c>
      <c r="X152" s="32" t="b">
        <f t="shared" si="7"/>
        <v>1</v>
      </c>
      <c r="Y152" s="32" t="b">
        <f t="shared" si="8"/>
        <v>1</v>
      </c>
    </row>
    <row r="153" spans="1:25" ht="27">
      <c r="A153" s="39">
        <v>28</v>
      </c>
      <c r="B153" s="71" t="s">
        <v>1027</v>
      </c>
      <c r="C153" s="36">
        <v>2303200540</v>
      </c>
      <c r="D153" s="18" t="s">
        <v>518</v>
      </c>
      <c r="E153" s="3" t="s">
        <v>515</v>
      </c>
      <c r="F153" s="3" t="s">
        <v>77</v>
      </c>
      <c r="G153" s="4"/>
      <c r="H153" s="4"/>
      <c r="I153" s="3" t="s">
        <v>33</v>
      </c>
      <c r="J153" s="27" t="s">
        <v>159</v>
      </c>
      <c r="K153" s="27">
        <v>43190</v>
      </c>
      <c r="L153" s="21" t="s">
        <v>519</v>
      </c>
      <c r="M153" s="26" t="s">
        <v>297</v>
      </c>
      <c r="N153" s="23">
        <f>4092.63-82.3499999999999</f>
        <v>4010.28</v>
      </c>
      <c r="O153" s="86" t="s">
        <v>1291</v>
      </c>
      <c r="P153" s="84" t="s">
        <v>1263</v>
      </c>
      <c r="Q153" s="45">
        <v>28</v>
      </c>
      <c r="R153" s="34">
        <v>2760</v>
      </c>
      <c r="S153" s="82">
        <v>2303200540</v>
      </c>
      <c r="T153" s="95" t="s">
        <v>518</v>
      </c>
      <c r="U153" s="77" t="s">
        <v>1291</v>
      </c>
      <c r="V153" s="90" t="s">
        <v>1263</v>
      </c>
      <c r="W153" s="32" t="b">
        <f t="shared" si="6"/>
        <v>1</v>
      </c>
      <c r="X153" s="32" t="b">
        <f t="shared" si="7"/>
        <v>1</v>
      </c>
      <c r="Y153" s="32" t="b">
        <f t="shared" si="8"/>
        <v>1</v>
      </c>
    </row>
    <row r="154" spans="1:25" ht="27">
      <c r="A154" s="39">
        <v>28</v>
      </c>
      <c r="B154" s="71" t="s">
        <v>1028</v>
      </c>
      <c r="C154" s="36">
        <v>2303200560</v>
      </c>
      <c r="D154" s="18" t="s">
        <v>520</v>
      </c>
      <c r="E154" s="3" t="s">
        <v>515</v>
      </c>
      <c r="F154" s="3" t="s">
        <v>77</v>
      </c>
      <c r="G154" s="4"/>
      <c r="H154" s="4"/>
      <c r="I154" s="3" t="s">
        <v>33</v>
      </c>
      <c r="J154" s="27">
        <v>43131</v>
      </c>
      <c r="K154" s="27">
        <v>43190</v>
      </c>
      <c r="L154" s="21"/>
      <c r="M154" s="26"/>
      <c r="N154" s="23">
        <v>1969.96</v>
      </c>
      <c r="O154" s="48"/>
      <c r="P154" s="72"/>
      <c r="Q154" s="73">
        <v>28</v>
      </c>
      <c r="R154" s="34">
        <v>2761</v>
      </c>
      <c r="S154" s="82">
        <v>2303200560</v>
      </c>
      <c r="T154" s="95" t="s">
        <v>520</v>
      </c>
      <c r="U154" s="77"/>
      <c r="V154" s="78"/>
      <c r="W154" s="32" t="b">
        <f t="shared" si="6"/>
        <v>1</v>
      </c>
      <c r="X154" s="32" t="b">
        <f t="shared" si="7"/>
        <v>1</v>
      </c>
      <c r="Y154" s="32" t="b">
        <f t="shared" si="8"/>
        <v>1</v>
      </c>
    </row>
    <row r="155" spans="1:25" ht="36.6">
      <c r="A155" s="39">
        <v>28</v>
      </c>
      <c r="B155" s="71" t="s">
        <v>1029</v>
      </c>
      <c r="C155" s="36">
        <v>2303200650</v>
      </c>
      <c r="D155" s="18" t="s">
        <v>521</v>
      </c>
      <c r="E155" s="3" t="s">
        <v>515</v>
      </c>
      <c r="F155" s="3" t="s">
        <v>77</v>
      </c>
      <c r="G155" s="4"/>
      <c r="H155" s="4"/>
      <c r="I155" s="3" t="s">
        <v>33</v>
      </c>
      <c r="J155" s="20">
        <v>43116</v>
      </c>
      <c r="K155" s="20">
        <v>43190</v>
      </c>
      <c r="L155" s="21" t="s">
        <v>522</v>
      </c>
      <c r="M155" s="26">
        <v>44391</v>
      </c>
      <c r="N155" s="23">
        <v>1863.85</v>
      </c>
      <c r="O155" s="48" t="s">
        <v>148</v>
      </c>
      <c r="P155" s="72"/>
      <c r="Q155" s="45">
        <v>28</v>
      </c>
      <c r="R155" s="34">
        <v>2762</v>
      </c>
      <c r="S155" s="82">
        <v>2303200650</v>
      </c>
      <c r="T155" s="95" t="s">
        <v>521</v>
      </c>
      <c r="U155" s="77" t="s">
        <v>148</v>
      </c>
      <c r="V155" s="78"/>
      <c r="W155" s="32" t="b">
        <f t="shared" si="6"/>
        <v>1</v>
      </c>
      <c r="X155" s="32" t="b">
        <f t="shared" si="7"/>
        <v>1</v>
      </c>
      <c r="Y155" s="32" t="b">
        <f t="shared" si="8"/>
        <v>1</v>
      </c>
    </row>
    <row r="156" spans="1:25" ht="42">
      <c r="A156" s="39">
        <v>28</v>
      </c>
      <c r="B156" s="71" t="s">
        <v>1030</v>
      </c>
      <c r="C156" s="36">
        <v>2303200700</v>
      </c>
      <c r="D156" s="18" t="s">
        <v>523</v>
      </c>
      <c r="E156" s="3" t="s">
        <v>515</v>
      </c>
      <c r="F156" s="3" t="s">
        <v>77</v>
      </c>
      <c r="G156" s="4"/>
      <c r="H156" s="4"/>
      <c r="I156" s="3" t="s">
        <v>33</v>
      </c>
      <c r="J156" s="27" t="s">
        <v>268</v>
      </c>
      <c r="K156" s="27">
        <v>43190</v>
      </c>
      <c r="L156" s="21" t="s">
        <v>524</v>
      </c>
      <c r="M156" s="26" t="s">
        <v>138</v>
      </c>
      <c r="N156" s="23">
        <v>2786.99</v>
      </c>
      <c r="O156" s="48" t="s">
        <v>1226</v>
      </c>
      <c r="P156" s="72" t="s">
        <v>1227</v>
      </c>
      <c r="Q156" s="45">
        <v>28</v>
      </c>
      <c r="R156" s="34">
        <v>2763</v>
      </c>
      <c r="S156" s="82">
        <v>2303200700</v>
      </c>
      <c r="T156" s="95" t="s">
        <v>523</v>
      </c>
      <c r="U156" s="48" t="s">
        <v>1226</v>
      </c>
      <c r="V156" s="91" t="s">
        <v>1227</v>
      </c>
      <c r="W156" s="32" t="b">
        <f t="shared" si="6"/>
        <v>1</v>
      </c>
      <c r="X156" s="32" t="b">
        <f t="shared" si="7"/>
        <v>1</v>
      </c>
      <c r="Y156" s="32" t="b">
        <f t="shared" si="8"/>
        <v>1</v>
      </c>
    </row>
    <row r="157" spans="1:25" ht="27">
      <c r="A157" s="39">
        <v>28</v>
      </c>
      <c r="B157" s="71" t="s">
        <v>1031</v>
      </c>
      <c r="C157" s="36">
        <v>2303200810</v>
      </c>
      <c r="D157" s="18" t="s">
        <v>525</v>
      </c>
      <c r="E157" s="3" t="s">
        <v>515</v>
      </c>
      <c r="F157" s="3" t="s">
        <v>77</v>
      </c>
      <c r="G157" s="4"/>
      <c r="H157" s="4"/>
      <c r="I157" s="3" t="s">
        <v>33</v>
      </c>
      <c r="J157" s="20" t="s">
        <v>183</v>
      </c>
      <c r="K157" s="20">
        <v>43190</v>
      </c>
      <c r="L157" s="21" t="s">
        <v>526</v>
      </c>
      <c r="M157" s="26" t="s">
        <v>36</v>
      </c>
      <c r="N157" s="23">
        <v>1798.66</v>
      </c>
      <c r="O157" s="48" t="s">
        <v>527</v>
      </c>
      <c r="P157" s="84" t="s">
        <v>1276</v>
      </c>
      <c r="Q157" s="85">
        <v>28</v>
      </c>
      <c r="R157" s="34">
        <v>2764</v>
      </c>
      <c r="S157" s="82">
        <v>2303200810</v>
      </c>
      <c r="T157" s="95" t="s">
        <v>525</v>
      </c>
      <c r="U157" s="77" t="s">
        <v>527</v>
      </c>
      <c r="V157" s="78" t="s">
        <v>1276</v>
      </c>
      <c r="W157" s="32" t="b">
        <f t="shared" si="6"/>
        <v>1</v>
      </c>
      <c r="X157" s="32" t="b">
        <f t="shared" si="7"/>
        <v>1</v>
      </c>
      <c r="Y157" s="32" t="b">
        <f t="shared" si="8"/>
        <v>1</v>
      </c>
    </row>
    <row r="158" spans="1:25" ht="28.2">
      <c r="A158" s="39">
        <v>28</v>
      </c>
      <c r="B158" s="71" t="s">
        <v>1032</v>
      </c>
      <c r="C158" s="36">
        <v>2303201000</v>
      </c>
      <c r="D158" s="18" t="s">
        <v>528</v>
      </c>
      <c r="E158" s="3" t="s">
        <v>515</v>
      </c>
      <c r="F158" s="3" t="s">
        <v>77</v>
      </c>
      <c r="G158" s="4"/>
      <c r="H158" s="4"/>
      <c r="I158" s="3" t="s">
        <v>33</v>
      </c>
      <c r="J158" s="20" t="s">
        <v>114</v>
      </c>
      <c r="K158" s="20">
        <v>43190</v>
      </c>
      <c r="L158" s="21" t="s">
        <v>529</v>
      </c>
      <c r="M158" s="26" t="s">
        <v>105</v>
      </c>
      <c r="N158" s="23">
        <v>1610.55</v>
      </c>
      <c r="O158" s="48" t="s">
        <v>1240</v>
      </c>
      <c r="P158" s="72" t="s">
        <v>1241</v>
      </c>
      <c r="Q158" s="45">
        <v>28</v>
      </c>
      <c r="R158" s="34">
        <v>2765</v>
      </c>
      <c r="S158" s="82">
        <v>2303201000</v>
      </c>
      <c r="T158" s="95" t="s">
        <v>528</v>
      </c>
      <c r="U158" s="48" t="s">
        <v>1240</v>
      </c>
      <c r="V158" s="91" t="s">
        <v>1241</v>
      </c>
      <c r="W158" s="32" t="b">
        <f t="shared" si="6"/>
        <v>1</v>
      </c>
      <c r="X158" s="32" t="b">
        <f t="shared" si="7"/>
        <v>1</v>
      </c>
      <c r="Y158" s="32" t="b">
        <f t="shared" si="8"/>
        <v>1</v>
      </c>
    </row>
    <row r="159" spans="1:25" ht="36.6">
      <c r="A159" s="39">
        <v>28</v>
      </c>
      <c r="B159" s="71" t="s">
        <v>1033</v>
      </c>
      <c r="C159" s="36">
        <v>2303201290</v>
      </c>
      <c r="D159" s="18" t="s">
        <v>530</v>
      </c>
      <c r="E159" s="3" t="s">
        <v>515</v>
      </c>
      <c r="F159" s="3" t="s">
        <v>531</v>
      </c>
      <c r="G159" s="4"/>
      <c r="H159" s="4"/>
      <c r="I159" s="3" t="s">
        <v>33</v>
      </c>
      <c r="J159" s="20" t="s">
        <v>532</v>
      </c>
      <c r="K159" s="20">
        <v>43190</v>
      </c>
      <c r="L159" s="21" t="s">
        <v>533</v>
      </c>
      <c r="M159" s="28" t="s">
        <v>105</v>
      </c>
      <c r="N159" s="23">
        <v>8654.7000000000007</v>
      </c>
      <c r="O159" s="48" t="s">
        <v>19</v>
      </c>
      <c r="P159" s="72"/>
      <c r="Q159" s="45">
        <v>28</v>
      </c>
      <c r="R159" s="34">
        <v>2766</v>
      </c>
      <c r="S159" s="82">
        <v>2303201290</v>
      </c>
      <c r="T159" s="95" t="s">
        <v>530</v>
      </c>
      <c r="U159" s="77" t="s">
        <v>19</v>
      </c>
      <c r="V159" s="78"/>
      <c r="W159" s="32" t="b">
        <f t="shared" si="6"/>
        <v>1</v>
      </c>
      <c r="X159" s="32" t="b">
        <f t="shared" si="7"/>
        <v>1</v>
      </c>
      <c r="Y159" s="32" t="b">
        <f t="shared" si="8"/>
        <v>1</v>
      </c>
    </row>
    <row r="160" spans="1:25" ht="36.6">
      <c r="A160" s="39">
        <v>28</v>
      </c>
      <c r="B160" s="71" t="s">
        <v>1034</v>
      </c>
      <c r="C160" s="36">
        <v>2303201600</v>
      </c>
      <c r="D160" s="18" t="s">
        <v>534</v>
      </c>
      <c r="E160" s="3" t="s">
        <v>515</v>
      </c>
      <c r="F160" s="3" t="s">
        <v>531</v>
      </c>
      <c r="G160" s="4"/>
      <c r="H160" s="4"/>
      <c r="I160" s="3" t="s">
        <v>33</v>
      </c>
      <c r="J160" s="20" t="s">
        <v>199</v>
      </c>
      <c r="K160" s="20">
        <v>43190</v>
      </c>
      <c r="L160" s="21" t="s">
        <v>535</v>
      </c>
      <c r="M160" s="26" t="s">
        <v>59</v>
      </c>
      <c r="N160" s="23">
        <v>1718.97</v>
      </c>
      <c r="O160" s="48" t="s">
        <v>19</v>
      </c>
      <c r="P160" s="72"/>
      <c r="Q160" s="45">
        <v>28</v>
      </c>
      <c r="R160" s="34">
        <v>2767</v>
      </c>
      <c r="S160" s="82">
        <v>2303201600</v>
      </c>
      <c r="T160" s="95" t="s">
        <v>534</v>
      </c>
      <c r="U160" s="77" t="s">
        <v>19</v>
      </c>
      <c r="V160" s="78"/>
      <c r="W160" s="32" t="b">
        <f t="shared" si="6"/>
        <v>1</v>
      </c>
      <c r="X160" s="32" t="b">
        <f t="shared" si="7"/>
        <v>1</v>
      </c>
      <c r="Y160" s="32" t="b">
        <f t="shared" si="8"/>
        <v>1</v>
      </c>
    </row>
    <row r="161" spans="1:25" ht="40.200000000000003">
      <c r="A161" s="39">
        <v>28</v>
      </c>
      <c r="B161" s="71" t="s">
        <v>1035</v>
      </c>
      <c r="C161" s="36" t="s">
        <v>536</v>
      </c>
      <c r="D161" s="18" t="s">
        <v>537</v>
      </c>
      <c r="E161" s="3" t="s">
        <v>515</v>
      </c>
      <c r="F161" s="3" t="s">
        <v>531</v>
      </c>
      <c r="G161" s="4"/>
      <c r="H161" s="4"/>
      <c r="I161" s="3" t="s">
        <v>33</v>
      </c>
      <c r="J161" s="27" t="s">
        <v>538</v>
      </c>
      <c r="K161" s="27">
        <v>43190</v>
      </c>
      <c r="L161" s="21" t="s">
        <v>539</v>
      </c>
      <c r="M161" s="26" t="s">
        <v>138</v>
      </c>
      <c r="N161" s="23">
        <v>2626.34</v>
      </c>
      <c r="O161" s="48" t="s">
        <v>540</v>
      </c>
      <c r="P161" s="84" t="s">
        <v>1292</v>
      </c>
      <c r="Q161" s="85">
        <v>28</v>
      </c>
      <c r="R161" s="34">
        <v>2768</v>
      </c>
      <c r="S161" s="82" t="s">
        <v>536</v>
      </c>
      <c r="T161" s="95" t="s">
        <v>537</v>
      </c>
      <c r="U161" s="77" t="s">
        <v>540</v>
      </c>
      <c r="V161" s="78" t="s">
        <v>1292</v>
      </c>
      <c r="W161" s="32" t="b">
        <f t="shared" si="6"/>
        <v>1</v>
      </c>
      <c r="X161" s="32" t="b">
        <f t="shared" si="7"/>
        <v>1</v>
      </c>
      <c r="Y161" s="32" t="b">
        <f t="shared" si="8"/>
        <v>1</v>
      </c>
    </row>
    <row r="162" spans="1:25" ht="36.6">
      <c r="A162" s="39">
        <v>28</v>
      </c>
      <c r="B162" s="71" t="s">
        <v>1036</v>
      </c>
      <c r="C162" s="36">
        <v>2303201800</v>
      </c>
      <c r="D162" s="18" t="s">
        <v>541</v>
      </c>
      <c r="E162" s="3" t="s">
        <v>515</v>
      </c>
      <c r="F162" s="3" t="s">
        <v>457</v>
      </c>
      <c r="G162" s="4"/>
      <c r="H162" s="4"/>
      <c r="I162" s="3" t="s">
        <v>33</v>
      </c>
      <c r="J162" s="20">
        <v>43132</v>
      </c>
      <c r="K162" s="20">
        <v>43190</v>
      </c>
      <c r="L162" s="21" t="s">
        <v>542</v>
      </c>
      <c r="M162" s="26">
        <v>44365</v>
      </c>
      <c r="N162" s="23">
        <v>1671.77</v>
      </c>
      <c r="O162" s="48" t="s">
        <v>19</v>
      </c>
      <c r="P162" s="72"/>
      <c r="Q162" s="45">
        <v>28</v>
      </c>
      <c r="R162" s="34">
        <v>2769</v>
      </c>
      <c r="S162" s="82">
        <v>2303201800</v>
      </c>
      <c r="T162" s="95" t="s">
        <v>541</v>
      </c>
      <c r="U162" s="77" t="s">
        <v>19</v>
      </c>
      <c r="V162" s="78"/>
      <c r="W162" s="32" t="b">
        <f t="shared" si="6"/>
        <v>1</v>
      </c>
      <c r="X162" s="32" t="b">
        <f t="shared" si="7"/>
        <v>1</v>
      </c>
      <c r="Y162" s="32" t="b">
        <f t="shared" si="8"/>
        <v>1</v>
      </c>
    </row>
    <row r="163" spans="1:25" ht="27">
      <c r="A163" s="39">
        <v>28</v>
      </c>
      <c r="B163" s="71" t="s">
        <v>1037</v>
      </c>
      <c r="C163" s="36">
        <v>2303202500</v>
      </c>
      <c r="D163" s="18" t="s">
        <v>546</v>
      </c>
      <c r="E163" s="3" t="s">
        <v>515</v>
      </c>
      <c r="F163" s="3" t="s">
        <v>544</v>
      </c>
      <c r="G163" s="4"/>
      <c r="H163" s="4"/>
      <c r="I163" s="3" t="s">
        <v>33</v>
      </c>
      <c r="J163" s="20" t="s">
        <v>326</v>
      </c>
      <c r="K163" s="20">
        <v>43190</v>
      </c>
      <c r="L163" s="21" t="s">
        <v>547</v>
      </c>
      <c r="M163" s="26" t="s">
        <v>51</v>
      </c>
      <c r="N163" s="23">
        <v>2260.36</v>
      </c>
      <c r="O163" s="48" t="s">
        <v>548</v>
      </c>
      <c r="P163" s="72" t="s">
        <v>1263</v>
      </c>
      <c r="Q163" s="45">
        <v>28</v>
      </c>
      <c r="R163" s="34">
        <v>2771</v>
      </c>
      <c r="S163" s="82">
        <v>2303202500</v>
      </c>
      <c r="T163" s="95" t="s">
        <v>546</v>
      </c>
      <c r="U163" s="77" t="s">
        <v>548</v>
      </c>
      <c r="V163" s="78" t="s">
        <v>1263</v>
      </c>
      <c r="W163" s="32" t="b">
        <f t="shared" si="6"/>
        <v>1</v>
      </c>
      <c r="X163" s="32" t="b">
        <f t="shared" si="7"/>
        <v>1</v>
      </c>
      <c r="Y163" s="32" t="b">
        <f t="shared" si="8"/>
        <v>1</v>
      </c>
    </row>
    <row r="164" spans="1:25" ht="36.6">
      <c r="A164" s="39">
        <v>28</v>
      </c>
      <c r="B164" s="71" t="s">
        <v>1038</v>
      </c>
      <c r="C164" s="36">
        <v>2303202510</v>
      </c>
      <c r="D164" s="18" t="s">
        <v>549</v>
      </c>
      <c r="E164" s="3" t="s">
        <v>515</v>
      </c>
      <c r="F164" s="3" t="s">
        <v>544</v>
      </c>
      <c r="G164" s="4"/>
      <c r="H164" s="4"/>
      <c r="I164" s="3" t="s">
        <v>33</v>
      </c>
      <c r="J164" s="27">
        <v>43131</v>
      </c>
      <c r="K164" s="27">
        <v>43190</v>
      </c>
      <c r="L164" s="21" t="s">
        <v>550</v>
      </c>
      <c r="M164" s="26" t="s">
        <v>138</v>
      </c>
      <c r="N164" s="23">
        <v>2440.9</v>
      </c>
      <c r="O164" s="48" t="s">
        <v>19</v>
      </c>
      <c r="P164" s="72"/>
      <c r="Q164" s="45">
        <v>28</v>
      </c>
      <c r="R164" s="34">
        <v>2772</v>
      </c>
      <c r="S164" s="82">
        <v>2303202510</v>
      </c>
      <c r="T164" s="95" t="s">
        <v>549</v>
      </c>
      <c r="U164" s="77" t="s">
        <v>19</v>
      </c>
      <c r="V164" s="78"/>
      <c r="W164" s="32" t="b">
        <f t="shared" si="6"/>
        <v>1</v>
      </c>
      <c r="X164" s="32" t="b">
        <f t="shared" si="7"/>
        <v>1</v>
      </c>
      <c r="Y164" s="32" t="b">
        <f t="shared" si="8"/>
        <v>1</v>
      </c>
    </row>
    <row r="165" spans="1:25" ht="36.6">
      <c r="A165" s="39">
        <v>28</v>
      </c>
      <c r="B165" s="71" t="s">
        <v>1039</v>
      </c>
      <c r="C165" s="36">
        <v>2303202890</v>
      </c>
      <c r="D165" s="18" t="s">
        <v>551</v>
      </c>
      <c r="E165" s="3" t="s">
        <v>515</v>
      </c>
      <c r="F165" s="3" t="s">
        <v>552</v>
      </c>
      <c r="G165" s="4"/>
      <c r="H165" s="4"/>
      <c r="I165" s="3" t="s">
        <v>33</v>
      </c>
      <c r="J165" s="27" t="s">
        <v>553</v>
      </c>
      <c r="K165" s="27">
        <v>43190</v>
      </c>
      <c r="L165" s="21" t="s">
        <v>554</v>
      </c>
      <c r="M165" s="26" t="s">
        <v>142</v>
      </c>
      <c r="N165" s="23">
        <v>1456.75</v>
      </c>
      <c r="O165" s="48" t="s">
        <v>19</v>
      </c>
      <c r="P165" s="72"/>
      <c r="Q165" s="45">
        <v>28</v>
      </c>
      <c r="R165" s="34">
        <v>2773</v>
      </c>
      <c r="S165" s="82">
        <v>2303202890</v>
      </c>
      <c r="T165" s="95" t="s">
        <v>551</v>
      </c>
      <c r="U165" s="77" t="s">
        <v>19</v>
      </c>
      <c r="V165" s="78"/>
      <c r="W165" s="32" t="b">
        <f t="shared" si="6"/>
        <v>1</v>
      </c>
      <c r="X165" s="32" t="b">
        <f t="shared" si="7"/>
        <v>1</v>
      </c>
      <c r="Y165" s="32" t="b">
        <f t="shared" si="8"/>
        <v>1</v>
      </c>
    </row>
    <row r="166" spans="1:25" ht="36.6">
      <c r="A166" s="39">
        <v>28</v>
      </c>
      <c r="B166" s="71" t="s">
        <v>1040</v>
      </c>
      <c r="C166" s="36">
        <v>2303203050</v>
      </c>
      <c r="D166" s="18" t="s">
        <v>557</v>
      </c>
      <c r="E166" s="3" t="s">
        <v>515</v>
      </c>
      <c r="F166" s="3" t="s">
        <v>552</v>
      </c>
      <c r="G166" s="4"/>
      <c r="H166" s="4"/>
      <c r="I166" s="3" t="s">
        <v>33</v>
      </c>
      <c r="J166" s="26" t="s">
        <v>159</v>
      </c>
      <c r="K166" s="20">
        <v>43190</v>
      </c>
      <c r="L166" s="21" t="s">
        <v>558</v>
      </c>
      <c r="M166" s="26">
        <v>44304</v>
      </c>
      <c r="N166" s="23">
        <v>2163.5300000000002</v>
      </c>
      <c r="O166" s="48" t="s">
        <v>148</v>
      </c>
      <c r="P166" s="72"/>
      <c r="Q166" s="45">
        <v>28</v>
      </c>
      <c r="R166" s="34">
        <v>2775</v>
      </c>
      <c r="S166" s="82">
        <v>2303203050</v>
      </c>
      <c r="T166" s="95" t="s">
        <v>557</v>
      </c>
      <c r="U166" s="77" t="s">
        <v>148</v>
      </c>
      <c r="V166" s="78"/>
      <c r="W166" s="32" t="b">
        <f t="shared" si="6"/>
        <v>1</v>
      </c>
      <c r="X166" s="32" t="b">
        <f t="shared" si="7"/>
        <v>1</v>
      </c>
      <c r="Y166" s="32" t="b">
        <f t="shared" si="8"/>
        <v>1</v>
      </c>
    </row>
    <row r="167" spans="1:25" ht="36.6">
      <c r="A167" s="39">
        <v>28</v>
      </c>
      <c r="B167" s="71" t="s">
        <v>1041</v>
      </c>
      <c r="C167" s="36">
        <v>2303203910</v>
      </c>
      <c r="D167" s="18" t="s">
        <v>559</v>
      </c>
      <c r="E167" s="3" t="s">
        <v>515</v>
      </c>
      <c r="F167" s="3" t="s">
        <v>457</v>
      </c>
      <c r="G167" s="4"/>
      <c r="H167" s="4"/>
      <c r="I167" s="3" t="s">
        <v>33</v>
      </c>
      <c r="J167" s="20" t="s">
        <v>162</v>
      </c>
      <c r="K167" s="20">
        <v>43190</v>
      </c>
      <c r="L167" s="21" t="s">
        <v>560</v>
      </c>
      <c r="M167" s="28" t="s">
        <v>87</v>
      </c>
      <c r="N167" s="23">
        <v>6554.62</v>
      </c>
      <c r="O167" s="48" t="s">
        <v>19</v>
      </c>
      <c r="P167" s="72"/>
      <c r="Q167" s="45">
        <v>28</v>
      </c>
      <c r="R167" s="34">
        <v>2776</v>
      </c>
      <c r="S167" s="82">
        <v>2303203910</v>
      </c>
      <c r="T167" s="95" t="s">
        <v>559</v>
      </c>
      <c r="U167" s="77" t="s">
        <v>19</v>
      </c>
      <c r="V167" s="78"/>
      <c r="W167" s="32" t="b">
        <f t="shared" si="6"/>
        <v>1</v>
      </c>
      <c r="X167" s="32" t="b">
        <f t="shared" si="7"/>
        <v>1</v>
      </c>
      <c r="Y167" s="32" t="b">
        <f t="shared" si="8"/>
        <v>1</v>
      </c>
    </row>
    <row r="168" spans="1:25" ht="53.4">
      <c r="A168" s="39">
        <v>28</v>
      </c>
      <c r="B168" s="71" t="s">
        <v>1042</v>
      </c>
      <c r="C168" s="37">
        <v>2303204410</v>
      </c>
      <c r="D168" s="18" t="s">
        <v>561</v>
      </c>
      <c r="E168" s="29" t="s">
        <v>515</v>
      </c>
      <c r="F168" s="29" t="s">
        <v>552</v>
      </c>
      <c r="G168" s="4"/>
      <c r="H168" s="4"/>
      <c r="I168" s="29" t="s">
        <v>33</v>
      </c>
      <c r="J168" s="20" t="s">
        <v>562</v>
      </c>
      <c r="K168" s="20">
        <v>43190</v>
      </c>
      <c r="L168" s="21" t="s">
        <v>563</v>
      </c>
      <c r="M168" s="28" t="s">
        <v>105</v>
      </c>
      <c r="N168" s="30">
        <f>6412.16-698.24</f>
        <v>5713.92</v>
      </c>
      <c r="O168" s="86" t="s">
        <v>1293</v>
      </c>
      <c r="P168" s="84" t="s">
        <v>1294</v>
      </c>
      <c r="Q168" s="85">
        <v>28</v>
      </c>
      <c r="R168" s="34">
        <v>2777</v>
      </c>
      <c r="S168" s="94">
        <v>2303204410</v>
      </c>
      <c r="T168" s="81" t="s">
        <v>561</v>
      </c>
      <c r="U168" s="77" t="s">
        <v>1293</v>
      </c>
      <c r="V168" s="90" t="s">
        <v>1294</v>
      </c>
      <c r="W168" s="32" t="b">
        <f t="shared" si="6"/>
        <v>1</v>
      </c>
      <c r="X168" s="32" t="b">
        <f t="shared" si="7"/>
        <v>1</v>
      </c>
      <c r="Y168" s="32" t="b">
        <f t="shared" si="8"/>
        <v>1</v>
      </c>
    </row>
    <row r="169" spans="1:25" ht="36.6">
      <c r="A169" s="39">
        <v>28</v>
      </c>
      <c r="B169" s="71" t="s">
        <v>1043</v>
      </c>
      <c r="C169" s="36">
        <v>2303208970</v>
      </c>
      <c r="D169" s="18" t="s">
        <v>566</v>
      </c>
      <c r="E169" s="3" t="s">
        <v>515</v>
      </c>
      <c r="F169" s="3" t="s">
        <v>48</v>
      </c>
      <c r="G169" s="4"/>
      <c r="H169" s="4"/>
      <c r="I169" s="3" t="s">
        <v>33</v>
      </c>
      <c r="J169" s="20" t="s">
        <v>567</v>
      </c>
      <c r="K169" s="20">
        <v>43190</v>
      </c>
      <c r="L169" s="21" t="s">
        <v>568</v>
      </c>
      <c r="M169" s="26" t="s">
        <v>371</v>
      </c>
      <c r="N169" s="23">
        <v>1942.23</v>
      </c>
      <c r="O169" s="48" t="s">
        <v>19</v>
      </c>
      <c r="P169" s="72"/>
      <c r="Q169" s="45">
        <v>28</v>
      </c>
      <c r="R169" s="34">
        <v>2779</v>
      </c>
      <c r="S169" s="82">
        <v>2303208970</v>
      </c>
      <c r="T169" s="95" t="s">
        <v>566</v>
      </c>
      <c r="U169" s="77" t="s">
        <v>19</v>
      </c>
      <c r="V169" s="78"/>
      <c r="W169" s="32" t="b">
        <f t="shared" si="6"/>
        <v>1</v>
      </c>
      <c r="X169" s="32" t="b">
        <f t="shared" si="7"/>
        <v>1</v>
      </c>
      <c r="Y169" s="32" t="b">
        <f t="shared" si="8"/>
        <v>1</v>
      </c>
    </row>
    <row r="170" spans="1:25" ht="36.6">
      <c r="A170" s="39">
        <v>28</v>
      </c>
      <c r="B170" s="71" t="s">
        <v>1044</v>
      </c>
      <c r="C170" s="36">
        <v>2303208980</v>
      </c>
      <c r="D170" s="18" t="s">
        <v>569</v>
      </c>
      <c r="E170" s="3" t="s">
        <v>515</v>
      </c>
      <c r="F170" s="3" t="s">
        <v>48</v>
      </c>
      <c r="G170" s="4"/>
      <c r="H170" s="4"/>
      <c r="I170" s="3" t="s">
        <v>33</v>
      </c>
      <c r="J170" s="27">
        <v>43131</v>
      </c>
      <c r="K170" s="27">
        <v>43190</v>
      </c>
      <c r="L170" s="21" t="s">
        <v>570</v>
      </c>
      <c r="M170" s="26" t="s">
        <v>571</v>
      </c>
      <c r="N170" s="23">
        <v>4382.75</v>
      </c>
      <c r="O170" s="48" t="s">
        <v>19</v>
      </c>
      <c r="P170" s="72"/>
      <c r="Q170" s="45">
        <v>28</v>
      </c>
      <c r="R170" s="34">
        <v>2780</v>
      </c>
      <c r="S170" s="82">
        <v>2303208980</v>
      </c>
      <c r="T170" s="95" t="s">
        <v>569</v>
      </c>
      <c r="U170" s="77" t="s">
        <v>19</v>
      </c>
      <c r="V170" s="78"/>
      <c r="W170" s="32" t="b">
        <f t="shared" si="6"/>
        <v>1</v>
      </c>
      <c r="X170" s="32" t="b">
        <f t="shared" si="7"/>
        <v>1</v>
      </c>
      <c r="Y170" s="32" t="b">
        <f t="shared" si="8"/>
        <v>1</v>
      </c>
    </row>
    <row r="171" spans="1:25" ht="36.6">
      <c r="A171" s="39">
        <v>28</v>
      </c>
      <c r="B171" s="71" t="s">
        <v>1045</v>
      </c>
      <c r="C171" s="36">
        <v>2303210210</v>
      </c>
      <c r="D171" s="18" t="s">
        <v>572</v>
      </c>
      <c r="E171" s="3" t="s">
        <v>414</v>
      </c>
      <c r="F171" s="3" t="s">
        <v>222</v>
      </c>
      <c r="G171" s="4"/>
      <c r="H171" s="4"/>
      <c r="I171" s="3" t="s">
        <v>33</v>
      </c>
      <c r="J171" s="27" t="s">
        <v>573</v>
      </c>
      <c r="K171" s="27">
        <v>43190</v>
      </c>
      <c r="L171" s="21" t="s">
        <v>574</v>
      </c>
      <c r="M171" s="26" t="s">
        <v>87</v>
      </c>
      <c r="N171" s="23">
        <v>1631.16</v>
      </c>
      <c r="O171" s="48" t="s">
        <v>19</v>
      </c>
      <c r="P171" s="72"/>
      <c r="Q171" s="45">
        <v>28</v>
      </c>
      <c r="R171" s="34">
        <v>2781</v>
      </c>
      <c r="S171" s="82">
        <v>2303210210</v>
      </c>
      <c r="T171" s="95" t="s">
        <v>572</v>
      </c>
      <c r="U171" s="77" t="s">
        <v>19</v>
      </c>
      <c r="V171" s="78"/>
      <c r="W171" s="32" t="b">
        <f t="shared" si="6"/>
        <v>1</v>
      </c>
      <c r="X171" s="32" t="b">
        <f t="shared" si="7"/>
        <v>1</v>
      </c>
      <c r="Y171" s="32" t="b">
        <f t="shared" si="8"/>
        <v>1</v>
      </c>
    </row>
    <row r="172" spans="1:25" ht="36.6">
      <c r="A172" s="39">
        <v>28</v>
      </c>
      <c r="B172" s="71" t="s">
        <v>1046</v>
      </c>
      <c r="C172" s="36">
        <v>2303210750</v>
      </c>
      <c r="D172" s="18" t="s">
        <v>575</v>
      </c>
      <c r="E172" s="3" t="s">
        <v>414</v>
      </c>
      <c r="F172" s="3" t="s">
        <v>310</v>
      </c>
      <c r="G172" s="4"/>
      <c r="H172" s="4"/>
      <c r="I172" s="3" t="s">
        <v>33</v>
      </c>
      <c r="J172" s="20" t="s">
        <v>576</v>
      </c>
      <c r="K172" s="20">
        <v>43190</v>
      </c>
      <c r="L172" s="21" t="s">
        <v>577</v>
      </c>
      <c r="M172" s="26" t="s">
        <v>51</v>
      </c>
      <c r="N172" s="23">
        <v>2165.3200000000002</v>
      </c>
      <c r="O172" s="48" t="s">
        <v>19</v>
      </c>
      <c r="P172" s="72"/>
      <c r="Q172" s="45">
        <v>28</v>
      </c>
      <c r="R172" s="34">
        <v>2782</v>
      </c>
      <c r="S172" s="82">
        <v>2303210750</v>
      </c>
      <c r="T172" s="95" t="s">
        <v>575</v>
      </c>
      <c r="U172" s="77" t="s">
        <v>19</v>
      </c>
      <c r="V172" s="78"/>
      <c r="W172" s="32" t="b">
        <f t="shared" si="6"/>
        <v>1</v>
      </c>
      <c r="X172" s="32" t="b">
        <f t="shared" si="7"/>
        <v>1</v>
      </c>
      <c r="Y172" s="32" t="b">
        <f t="shared" si="8"/>
        <v>1</v>
      </c>
    </row>
    <row r="173" spans="1:25" ht="27">
      <c r="A173" s="39">
        <v>28</v>
      </c>
      <c r="B173" s="71" t="s">
        <v>1047</v>
      </c>
      <c r="C173" s="36">
        <v>2303210980</v>
      </c>
      <c r="D173" s="18" t="s">
        <v>578</v>
      </c>
      <c r="E173" s="3" t="s">
        <v>414</v>
      </c>
      <c r="F173" s="3" t="s">
        <v>310</v>
      </c>
      <c r="G173" s="4"/>
      <c r="H173" s="4"/>
      <c r="I173" s="3" t="s">
        <v>33</v>
      </c>
      <c r="J173" s="20" t="s">
        <v>136</v>
      </c>
      <c r="K173" s="20">
        <v>43190</v>
      </c>
      <c r="L173" s="21" t="s">
        <v>579</v>
      </c>
      <c r="M173" s="26" t="s">
        <v>51</v>
      </c>
      <c r="N173" s="23">
        <f>2029.35-2.32999999999993</f>
        <v>2027.02</v>
      </c>
      <c r="O173" s="86" t="s">
        <v>1295</v>
      </c>
      <c r="P173" s="72"/>
      <c r="Q173" s="45">
        <v>28</v>
      </c>
      <c r="R173" s="34">
        <v>2783</v>
      </c>
      <c r="S173" s="82" t="s">
        <v>1260</v>
      </c>
      <c r="T173" s="95" t="s">
        <v>578</v>
      </c>
      <c r="U173" s="77" t="s">
        <v>1295</v>
      </c>
      <c r="V173" s="90"/>
      <c r="W173" s="32" t="b">
        <f t="shared" si="6"/>
        <v>1</v>
      </c>
      <c r="X173" s="32" t="b">
        <f t="shared" si="7"/>
        <v>1</v>
      </c>
      <c r="Y173" s="32" t="b">
        <f t="shared" si="8"/>
        <v>1</v>
      </c>
    </row>
    <row r="174" spans="1:25" ht="36.6">
      <c r="A174" s="39">
        <v>28</v>
      </c>
      <c r="B174" s="71" t="s">
        <v>1048</v>
      </c>
      <c r="C174" s="36">
        <v>2303211120</v>
      </c>
      <c r="D174" s="18" t="s">
        <v>580</v>
      </c>
      <c r="E174" s="3" t="s">
        <v>414</v>
      </c>
      <c r="F174" s="3" t="s">
        <v>310</v>
      </c>
      <c r="G174" s="4"/>
      <c r="H174" s="4"/>
      <c r="I174" s="3" t="s">
        <v>33</v>
      </c>
      <c r="J174" s="20" t="s">
        <v>306</v>
      </c>
      <c r="K174" s="20">
        <v>43190</v>
      </c>
      <c r="L174" s="21" t="s">
        <v>581</v>
      </c>
      <c r="M174" s="28" t="s">
        <v>582</v>
      </c>
      <c r="N174" s="23">
        <v>7432.42</v>
      </c>
      <c r="O174" s="48" t="s">
        <v>19</v>
      </c>
      <c r="P174" s="72"/>
      <c r="Q174" s="45">
        <v>28</v>
      </c>
      <c r="R174" s="34">
        <v>2784</v>
      </c>
      <c r="S174" s="82">
        <v>2303211120</v>
      </c>
      <c r="T174" s="95" t="s">
        <v>580</v>
      </c>
      <c r="U174" s="77" t="s">
        <v>19</v>
      </c>
      <c r="V174" s="78"/>
      <c r="W174" s="32" t="b">
        <f t="shared" si="6"/>
        <v>1</v>
      </c>
      <c r="X174" s="32" t="b">
        <f t="shared" si="7"/>
        <v>1</v>
      </c>
      <c r="Y174" s="32" t="b">
        <f t="shared" si="8"/>
        <v>1</v>
      </c>
    </row>
    <row r="175" spans="1:25" ht="66.599999999999994">
      <c r="A175" s="39">
        <v>28</v>
      </c>
      <c r="B175" s="71" t="s">
        <v>1049</v>
      </c>
      <c r="C175" s="36">
        <v>2303211420</v>
      </c>
      <c r="D175" s="18" t="s">
        <v>583</v>
      </c>
      <c r="E175" s="3" t="s">
        <v>414</v>
      </c>
      <c r="F175" s="3" t="s">
        <v>310</v>
      </c>
      <c r="G175" s="4"/>
      <c r="H175" s="4"/>
      <c r="I175" s="3" t="s">
        <v>33</v>
      </c>
      <c r="J175" s="20" t="s">
        <v>584</v>
      </c>
      <c r="K175" s="20">
        <v>43190</v>
      </c>
      <c r="L175" s="21" t="s">
        <v>585</v>
      </c>
      <c r="M175" s="28" t="s">
        <v>586</v>
      </c>
      <c r="N175" s="23">
        <v>7252.67</v>
      </c>
      <c r="O175" s="86" t="s">
        <v>1296</v>
      </c>
      <c r="P175" s="84" t="s">
        <v>1297</v>
      </c>
      <c r="Q175" s="45">
        <v>28</v>
      </c>
      <c r="R175" s="34">
        <v>2785</v>
      </c>
      <c r="S175" s="82">
        <v>2303211420</v>
      </c>
      <c r="T175" s="95" t="s">
        <v>583</v>
      </c>
      <c r="U175" s="77" t="s">
        <v>1296</v>
      </c>
      <c r="V175" s="90" t="s">
        <v>1297</v>
      </c>
      <c r="W175" s="32" t="b">
        <f t="shared" si="6"/>
        <v>1</v>
      </c>
      <c r="X175" s="32" t="b">
        <f t="shared" si="7"/>
        <v>1</v>
      </c>
      <c r="Y175" s="32" t="b">
        <f t="shared" si="8"/>
        <v>1</v>
      </c>
    </row>
    <row r="176" spans="1:25" ht="36.6">
      <c r="A176" s="39">
        <v>28</v>
      </c>
      <c r="B176" s="71" t="s">
        <v>1050</v>
      </c>
      <c r="C176" s="36">
        <v>2303211620</v>
      </c>
      <c r="D176" s="18" t="s">
        <v>588</v>
      </c>
      <c r="E176" s="3" t="s">
        <v>414</v>
      </c>
      <c r="F176" s="3" t="s">
        <v>288</v>
      </c>
      <c r="G176" s="4"/>
      <c r="H176" s="4"/>
      <c r="I176" s="3" t="s">
        <v>33</v>
      </c>
      <c r="J176" s="20" t="s">
        <v>589</v>
      </c>
      <c r="K176" s="20">
        <v>43190</v>
      </c>
      <c r="L176" s="21" t="s">
        <v>590</v>
      </c>
      <c r="M176" s="26" t="s">
        <v>78</v>
      </c>
      <c r="N176" s="23">
        <v>3355.25</v>
      </c>
      <c r="O176" s="48" t="s">
        <v>19</v>
      </c>
      <c r="P176" s="72"/>
      <c r="Q176" s="45">
        <v>28</v>
      </c>
      <c r="R176" s="34">
        <v>2787</v>
      </c>
      <c r="S176" s="82">
        <v>2303211620</v>
      </c>
      <c r="T176" s="95" t="s">
        <v>588</v>
      </c>
      <c r="U176" s="77" t="s">
        <v>19</v>
      </c>
      <c r="V176" s="78"/>
      <c r="W176" s="32" t="b">
        <f t="shared" si="6"/>
        <v>1</v>
      </c>
      <c r="X176" s="32" t="b">
        <f t="shared" si="7"/>
        <v>1</v>
      </c>
      <c r="Y176" s="32" t="b">
        <f t="shared" si="8"/>
        <v>1</v>
      </c>
    </row>
    <row r="177" spans="1:25" ht="36.6">
      <c r="A177" s="39">
        <v>28</v>
      </c>
      <c r="B177" s="71" t="s">
        <v>1051</v>
      </c>
      <c r="C177" s="36">
        <v>2303211680</v>
      </c>
      <c r="D177" s="18" t="s">
        <v>591</v>
      </c>
      <c r="E177" s="3" t="s">
        <v>414</v>
      </c>
      <c r="F177" s="3" t="s">
        <v>288</v>
      </c>
      <c r="G177" s="4"/>
      <c r="H177" s="4"/>
      <c r="I177" s="3" t="s">
        <v>33</v>
      </c>
      <c r="J177" s="27" t="s">
        <v>62</v>
      </c>
      <c r="K177" s="27">
        <v>43190</v>
      </c>
      <c r="L177" s="21" t="s">
        <v>592</v>
      </c>
      <c r="M177" s="26" t="s">
        <v>593</v>
      </c>
      <c r="N177" s="23">
        <v>2323.09</v>
      </c>
      <c r="O177" s="48" t="s">
        <v>19</v>
      </c>
      <c r="P177" s="72"/>
      <c r="Q177" s="45">
        <v>28</v>
      </c>
      <c r="R177" s="34">
        <v>2788</v>
      </c>
      <c r="S177" s="82">
        <v>2303211680</v>
      </c>
      <c r="T177" s="95" t="s">
        <v>591</v>
      </c>
      <c r="U177" s="77" t="s">
        <v>19</v>
      </c>
      <c r="V177" s="78"/>
      <c r="W177" s="32" t="b">
        <f t="shared" si="6"/>
        <v>1</v>
      </c>
      <c r="X177" s="32" t="b">
        <f t="shared" si="7"/>
        <v>1</v>
      </c>
      <c r="Y177" s="32" t="b">
        <f t="shared" si="8"/>
        <v>1</v>
      </c>
    </row>
    <row r="178" spans="1:25" ht="36.6">
      <c r="A178" s="39">
        <v>28</v>
      </c>
      <c r="B178" s="71" t="s">
        <v>1052</v>
      </c>
      <c r="C178" s="36">
        <v>2303212010</v>
      </c>
      <c r="D178" s="18" t="s">
        <v>594</v>
      </c>
      <c r="E178" s="3" t="s">
        <v>414</v>
      </c>
      <c r="F178" s="3" t="s">
        <v>288</v>
      </c>
      <c r="G178" s="4"/>
      <c r="H178" s="4"/>
      <c r="I178" s="3" t="s">
        <v>33</v>
      </c>
      <c r="J178" s="27" t="s">
        <v>114</v>
      </c>
      <c r="K178" s="27">
        <v>43190</v>
      </c>
      <c r="L178" s="21" t="s">
        <v>595</v>
      </c>
      <c r="M178" s="26" t="s">
        <v>105</v>
      </c>
      <c r="N178" s="23">
        <v>5200.88</v>
      </c>
      <c r="O178" s="48" t="s">
        <v>19</v>
      </c>
      <c r="P178" s="72"/>
      <c r="Q178" s="45">
        <v>28</v>
      </c>
      <c r="R178" s="34">
        <v>2789</v>
      </c>
      <c r="S178" s="82">
        <v>2303212010</v>
      </c>
      <c r="T178" s="95" t="s">
        <v>594</v>
      </c>
      <c r="U178" s="77" t="s">
        <v>19</v>
      </c>
      <c r="V178" s="78"/>
      <c r="W178" s="32" t="b">
        <f t="shared" si="6"/>
        <v>1</v>
      </c>
      <c r="X178" s="32" t="b">
        <f t="shared" si="7"/>
        <v>1</v>
      </c>
      <c r="Y178" s="32" t="b">
        <f t="shared" si="8"/>
        <v>1</v>
      </c>
    </row>
    <row r="179" spans="1:25" ht="27">
      <c r="A179" s="39">
        <v>28</v>
      </c>
      <c r="B179" s="71" t="s">
        <v>1053</v>
      </c>
      <c r="C179" s="36">
        <v>2303212050</v>
      </c>
      <c r="D179" s="18" t="s">
        <v>596</v>
      </c>
      <c r="E179" s="3" t="s">
        <v>414</v>
      </c>
      <c r="F179" s="3" t="s">
        <v>288</v>
      </c>
      <c r="G179" s="4"/>
      <c r="H179" s="4"/>
      <c r="I179" s="3" t="s">
        <v>33</v>
      </c>
      <c r="J179" s="27" t="s">
        <v>97</v>
      </c>
      <c r="K179" s="27">
        <v>43190</v>
      </c>
      <c r="L179" s="21" t="s">
        <v>597</v>
      </c>
      <c r="M179" s="28" t="s">
        <v>586</v>
      </c>
      <c r="N179" s="23">
        <v>10516.88</v>
      </c>
      <c r="O179" s="48" t="s">
        <v>1170</v>
      </c>
      <c r="P179" s="41" t="s">
        <v>1171</v>
      </c>
      <c r="Q179" s="45">
        <v>28</v>
      </c>
      <c r="R179" s="34">
        <v>2790</v>
      </c>
      <c r="S179" s="82">
        <v>2303212050</v>
      </c>
      <c r="T179" s="95" t="s">
        <v>596</v>
      </c>
      <c r="U179" s="48" t="s">
        <v>1170</v>
      </c>
      <c r="V179" s="48" t="s">
        <v>1171</v>
      </c>
      <c r="W179" s="32" t="b">
        <f t="shared" si="6"/>
        <v>1</v>
      </c>
      <c r="X179" s="32" t="b">
        <f t="shared" si="7"/>
        <v>1</v>
      </c>
      <c r="Y179" s="32" t="b">
        <f t="shared" si="8"/>
        <v>1</v>
      </c>
    </row>
    <row r="180" spans="1:25" ht="36.6">
      <c r="A180" s="39">
        <v>28</v>
      </c>
      <c r="B180" s="71" t="s">
        <v>1054</v>
      </c>
      <c r="C180" s="36">
        <v>2303212190</v>
      </c>
      <c r="D180" s="18" t="s">
        <v>598</v>
      </c>
      <c r="E180" s="3" t="s">
        <v>414</v>
      </c>
      <c r="F180" s="3" t="s">
        <v>288</v>
      </c>
      <c r="G180" s="4"/>
      <c r="H180" s="4"/>
      <c r="I180" s="3" t="s">
        <v>33</v>
      </c>
      <c r="J180" s="20">
        <v>43078</v>
      </c>
      <c r="K180" s="20">
        <v>43190</v>
      </c>
      <c r="L180" s="21" t="s">
        <v>599</v>
      </c>
      <c r="M180" s="26">
        <v>44370</v>
      </c>
      <c r="N180" s="23">
        <v>2426.5300000000002</v>
      </c>
      <c r="O180" s="48" t="s">
        <v>19</v>
      </c>
      <c r="P180" s="72"/>
      <c r="Q180" s="45">
        <v>28</v>
      </c>
      <c r="R180" s="34">
        <v>2791</v>
      </c>
      <c r="S180" s="82">
        <v>2303212190</v>
      </c>
      <c r="T180" s="95" t="s">
        <v>598</v>
      </c>
      <c r="U180" s="77" t="s">
        <v>19</v>
      </c>
      <c r="V180" s="78"/>
      <c r="W180" s="32" t="b">
        <f t="shared" si="6"/>
        <v>1</v>
      </c>
      <c r="X180" s="32" t="b">
        <f t="shared" si="7"/>
        <v>1</v>
      </c>
      <c r="Y180" s="32" t="b">
        <f t="shared" si="8"/>
        <v>1</v>
      </c>
    </row>
    <row r="181" spans="1:25" ht="36.6">
      <c r="A181" s="39">
        <v>28</v>
      </c>
      <c r="B181" s="71" t="s">
        <v>1055</v>
      </c>
      <c r="C181" s="36">
        <v>2303212460</v>
      </c>
      <c r="D181" s="18" t="s">
        <v>600</v>
      </c>
      <c r="E181" s="3" t="s">
        <v>414</v>
      </c>
      <c r="F181" s="3" t="s">
        <v>310</v>
      </c>
      <c r="G181" s="4"/>
      <c r="H181" s="4"/>
      <c r="I181" s="3" t="s">
        <v>33</v>
      </c>
      <c r="J181" s="20" t="s">
        <v>430</v>
      </c>
      <c r="K181" s="20">
        <v>43190</v>
      </c>
      <c r="L181" s="21" t="s">
        <v>601</v>
      </c>
      <c r="M181" s="26" t="s">
        <v>582</v>
      </c>
      <c r="N181" s="23">
        <v>2150.15</v>
      </c>
      <c r="O181" s="48" t="s">
        <v>19</v>
      </c>
      <c r="P181" s="72"/>
      <c r="Q181" s="45">
        <v>28</v>
      </c>
      <c r="R181" s="34">
        <v>2792</v>
      </c>
      <c r="S181" s="82">
        <v>2303212460</v>
      </c>
      <c r="T181" s="95" t="s">
        <v>600</v>
      </c>
      <c r="U181" s="77" t="s">
        <v>19</v>
      </c>
      <c r="V181" s="78"/>
      <c r="W181" s="32" t="b">
        <f t="shared" si="6"/>
        <v>1</v>
      </c>
      <c r="X181" s="32" t="b">
        <f t="shared" si="7"/>
        <v>1</v>
      </c>
      <c r="Y181" s="32" t="b">
        <f t="shared" si="8"/>
        <v>1</v>
      </c>
    </row>
    <row r="182" spans="1:25" ht="36.6">
      <c r="A182" s="39">
        <v>28</v>
      </c>
      <c r="B182" s="71" t="s">
        <v>1056</v>
      </c>
      <c r="C182" s="36">
        <v>2303212470</v>
      </c>
      <c r="D182" s="18" t="s">
        <v>602</v>
      </c>
      <c r="E182" s="3" t="s">
        <v>414</v>
      </c>
      <c r="F182" s="3" t="s">
        <v>310</v>
      </c>
      <c r="G182" s="4"/>
      <c r="H182" s="4"/>
      <c r="I182" s="3" t="s">
        <v>33</v>
      </c>
      <c r="J182" s="20" t="s">
        <v>603</v>
      </c>
      <c r="K182" s="20">
        <v>43190</v>
      </c>
      <c r="L182" s="21" t="s">
        <v>604</v>
      </c>
      <c r="M182" s="26" t="s">
        <v>582</v>
      </c>
      <c r="N182" s="23">
        <v>2298.6</v>
      </c>
      <c r="O182" s="48" t="s">
        <v>19</v>
      </c>
      <c r="P182" s="72"/>
      <c r="Q182" s="45">
        <v>28</v>
      </c>
      <c r="R182" s="34">
        <v>2793</v>
      </c>
      <c r="S182" s="82">
        <v>2303212470</v>
      </c>
      <c r="T182" s="95" t="s">
        <v>602</v>
      </c>
      <c r="U182" s="77" t="s">
        <v>19</v>
      </c>
      <c r="V182" s="78"/>
      <c r="W182" s="32" t="b">
        <f t="shared" si="6"/>
        <v>1</v>
      </c>
      <c r="X182" s="32" t="b">
        <f t="shared" si="7"/>
        <v>1</v>
      </c>
      <c r="Y182" s="32" t="b">
        <f t="shared" si="8"/>
        <v>1</v>
      </c>
    </row>
    <row r="183" spans="1:25" ht="36.6">
      <c r="A183" s="39">
        <v>28</v>
      </c>
      <c r="B183" s="71" t="s">
        <v>1057</v>
      </c>
      <c r="C183" s="36">
        <v>2303220290</v>
      </c>
      <c r="D183" s="18" t="s">
        <v>605</v>
      </c>
      <c r="E183" s="3" t="s">
        <v>606</v>
      </c>
      <c r="F183" s="3" t="s">
        <v>288</v>
      </c>
      <c r="G183" s="4"/>
      <c r="H183" s="4"/>
      <c r="I183" s="3" t="s">
        <v>33</v>
      </c>
      <c r="J183" s="20" t="s">
        <v>607</v>
      </c>
      <c r="K183" s="20">
        <v>43190</v>
      </c>
      <c r="L183" s="21" t="s">
        <v>608</v>
      </c>
      <c r="M183" s="26" t="s">
        <v>59</v>
      </c>
      <c r="N183" s="23">
        <v>2834.2</v>
      </c>
      <c r="O183" s="48" t="s">
        <v>19</v>
      </c>
      <c r="P183" s="72"/>
      <c r="Q183" s="45">
        <v>28</v>
      </c>
      <c r="R183" s="34">
        <v>2794</v>
      </c>
      <c r="S183" s="82">
        <v>2303220290</v>
      </c>
      <c r="T183" s="95" t="s">
        <v>605</v>
      </c>
      <c r="U183" s="77" t="s">
        <v>19</v>
      </c>
      <c r="V183" s="78"/>
      <c r="W183" s="32" t="b">
        <f t="shared" si="6"/>
        <v>1</v>
      </c>
      <c r="X183" s="32" t="b">
        <f t="shared" si="7"/>
        <v>1</v>
      </c>
      <c r="Y183" s="32" t="b">
        <f t="shared" si="8"/>
        <v>1</v>
      </c>
    </row>
    <row r="184" spans="1:25" ht="36.6">
      <c r="A184" s="39">
        <v>28</v>
      </c>
      <c r="B184" s="71" t="s">
        <v>1058</v>
      </c>
      <c r="C184" s="36">
        <v>2303220870</v>
      </c>
      <c r="D184" s="18" t="s">
        <v>609</v>
      </c>
      <c r="E184" s="3" t="s">
        <v>606</v>
      </c>
      <c r="F184" s="3" t="s">
        <v>610</v>
      </c>
      <c r="G184" s="4"/>
      <c r="H184" s="4"/>
      <c r="I184" s="3" t="s">
        <v>33</v>
      </c>
      <c r="J184" s="20" t="s">
        <v>159</v>
      </c>
      <c r="K184" s="20">
        <v>43190</v>
      </c>
      <c r="L184" s="21" t="s">
        <v>611</v>
      </c>
      <c r="M184" s="26" t="s">
        <v>582</v>
      </c>
      <c r="N184" s="23">
        <v>3410.35</v>
      </c>
      <c r="O184" s="48" t="s">
        <v>19</v>
      </c>
      <c r="P184" s="72"/>
      <c r="Q184" s="45">
        <v>28</v>
      </c>
      <c r="R184" s="34">
        <v>2795</v>
      </c>
      <c r="S184" s="82">
        <v>2303220870</v>
      </c>
      <c r="T184" s="95" t="s">
        <v>609</v>
      </c>
      <c r="U184" s="77" t="s">
        <v>19</v>
      </c>
      <c r="V184" s="78"/>
      <c r="W184" s="32" t="b">
        <f t="shared" si="6"/>
        <v>1</v>
      </c>
      <c r="X184" s="32" t="b">
        <f t="shared" si="7"/>
        <v>1</v>
      </c>
      <c r="Y184" s="32" t="b">
        <f t="shared" si="8"/>
        <v>1</v>
      </c>
    </row>
    <row r="185" spans="1:25" ht="36.6">
      <c r="A185" s="39">
        <v>28</v>
      </c>
      <c r="B185" s="71" t="s">
        <v>1059</v>
      </c>
      <c r="C185" s="36">
        <v>2303220880</v>
      </c>
      <c r="D185" s="18" t="s">
        <v>612</v>
      </c>
      <c r="E185" s="3" t="s">
        <v>606</v>
      </c>
      <c r="F185" s="3" t="s">
        <v>288</v>
      </c>
      <c r="G185" s="4"/>
      <c r="H185" s="4"/>
      <c r="I185" s="3" t="s">
        <v>33</v>
      </c>
      <c r="J185" s="20" t="s">
        <v>306</v>
      </c>
      <c r="K185" s="20">
        <v>43190</v>
      </c>
      <c r="L185" s="21" t="s">
        <v>613</v>
      </c>
      <c r="M185" s="26" t="s">
        <v>371</v>
      </c>
      <c r="N185" s="23">
        <v>1308.48</v>
      </c>
      <c r="O185" s="48" t="s">
        <v>19</v>
      </c>
      <c r="P185" s="72"/>
      <c r="Q185" s="45">
        <v>28</v>
      </c>
      <c r="R185" s="34">
        <v>2796</v>
      </c>
      <c r="S185" s="82">
        <v>2303220880</v>
      </c>
      <c r="T185" s="95" t="s">
        <v>612</v>
      </c>
      <c r="U185" s="77" t="s">
        <v>19</v>
      </c>
      <c r="V185" s="78"/>
      <c r="W185" s="32" t="b">
        <f t="shared" si="6"/>
        <v>1</v>
      </c>
      <c r="X185" s="32" t="b">
        <f t="shared" si="7"/>
        <v>1</v>
      </c>
      <c r="Y185" s="32" t="b">
        <f t="shared" si="8"/>
        <v>1</v>
      </c>
    </row>
    <row r="186" spans="1:25" ht="36.6">
      <c r="A186" s="39">
        <v>28</v>
      </c>
      <c r="B186" s="71" t="s">
        <v>1060</v>
      </c>
      <c r="C186" s="36">
        <v>2303230930</v>
      </c>
      <c r="D186" s="18" t="s">
        <v>614</v>
      </c>
      <c r="E186" s="3" t="s">
        <v>67</v>
      </c>
      <c r="F186" s="3" t="s">
        <v>77</v>
      </c>
      <c r="G186" s="4"/>
      <c r="H186" s="4"/>
      <c r="I186" s="3" t="s">
        <v>33</v>
      </c>
      <c r="J186" s="27" t="s">
        <v>107</v>
      </c>
      <c r="K186" s="27">
        <v>43190</v>
      </c>
      <c r="L186" s="21" t="s">
        <v>615</v>
      </c>
      <c r="M186" s="26" t="s">
        <v>51</v>
      </c>
      <c r="N186" s="23">
        <v>1383.68</v>
      </c>
      <c r="O186" s="48" t="s">
        <v>19</v>
      </c>
      <c r="P186" s="72"/>
      <c r="Q186" s="45">
        <v>28</v>
      </c>
      <c r="R186" s="34">
        <v>2797</v>
      </c>
      <c r="S186" s="82">
        <v>2303230930</v>
      </c>
      <c r="T186" s="95" t="s">
        <v>614</v>
      </c>
      <c r="U186" s="77" t="s">
        <v>19</v>
      </c>
      <c r="V186" s="78"/>
      <c r="W186" s="32" t="b">
        <f t="shared" si="6"/>
        <v>1</v>
      </c>
      <c r="X186" s="32" t="b">
        <f t="shared" si="7"/>
        <v>1</v>
      </c>
      <c r="Y186" s="32" t="b">
        <f t="shared" si="8"/>
        <v>1</v>
      </c>
    </row>
    <row r="187" spans="1:25" ht="28.2">
      <c r="A187" s="39">
        <v>28</v>
      </c>
      <c r="B187" s="71" t="s">
        <v>1061</v>
      </c>
      <c r="C187" s="36">
        <v>2303231160</v>
      </c>
      <c r="D187" s="18" t="s">
        <v>616</v>
      </c>
      <c r="E187" s="3" t="s">
        <v>67</v>
      </c>
      <c r="F187" s="3" t="s">
        <v>77</v>
      </c>
      <c r="G187" s="4"/>
      <c r="H187" s="4"/>
      <c r="I187" s="3" t="s">
        <v>33</v>
      </c>
      <c r="J187" s="20" t="s">
        <v>617</v>
      </c>
      <c r="K187" s="20">
        <v>43190</v>
      </c>
      <c r="L187" s="21" t="s">
        <v>618</v>
      </c>
      <c r="M187" s="26" t="s">
        <v>419</v>
      </c>
      <c r="N187" s="23">
        <v>1449.57</v>
      </c>
      <c r="O187" s="48" t="s">
        <v>1253</v>
      </c>
      <c r="P187" s="72" t="s">
        <v>1254</v>
      </c>
      <c r="Q187" s="45">
        <v>28</v>
      </c>
      <c r="R187" s="34">
        <v>2798</v>
      </c>
      <c r="S187" s="82">
        <v>2303231160</v>
      </c>
      <c r="T187" s="95" t="s">
        <v>616</v>
      </c>
      <c r="U187" s="48" t="s">
        <v>1253</v>
      </c>
      <c r="V187" s="91" t="s">
        <v>1254</v>
      </c>
      <c r="W187" s="32" t="b">
        <f t="shared" si="6"/>
        <v>1</v>
      </c>
      <c r="X187" s="32" t="b">
        <f t="shared" si="7"/>
        <v>1</v>
      </c>
      <c r="Y187" s="32" t="b">
        <f t="shared" si="8"/>
        <v>1</v>
      </c>
    </row>
    <row r="188" spans="1:25" ht="36.6">
      <c r="A188" s="39">
        <v>28</v>
      </c>
      <c r="B188" s="71" t="s">
        <v>1062</v>
      </c>
      <c r="C188" s="36">
        <v>2303231370</v>
      </c>
      <c r="D188" s="18" t="s">
        <v>619</v>
      </c>
      <c r="E188" s="3" t="s">
        <v>67</v>
      </c>
      <c r="F188" s="3" t="s">
        <v>77</v>
      </c>
      <c r="G188" s="4"/>
      <c r="H188" s="4"/>
      <c r="I188" s="3" t="s">
        <v>33</v>
      </c>
      <c r="J188" s="20">
        <v>42934</v>
      </c>
      <c r="K188" s="20">
        <v>43190</v>
      </c>
      <c r="L188" s="21" t="s">
        <v>229</v>
      </c>
      <c r="M188" s="26">
        <v>44267</v>
      </c>
      <c r="N188" s="23">
        <v>1825.13</v>
      </c>
      <c r="O188" s="48" t="s">
        <v>19</v>
      </c>
      <c r="P188" s="72"/>
      <c r="Q188" s="45">
        <v>28</v>
      </c>
      <c r="R188" s="34">
        <v>2799</v>
      </c>
      <c r="S188" s="82">
        <v>2303231370</v>
      </c>
      <c r="T188" s="95" t="s">
        <v>619</v>
      </c>
      <c r="U188" s="77" t="s">
        <v>19</v>
      </c>
      <c r="V188" s="78"/>
      <c r="W188" s="32" t="b">
        <f t="shared" si="6"/>
        <v>1</v>
      </c>
      <c r="X188" s="32" t="b">
        <f t="shared" si="7"/>
        <v>1</v>
      </c>
      <c r="Y188" s="32" t="b">
        <f t="shared" si="8"/>
        <v>1</v>
      </c>
    </row>
    <row r="189" spans="1:25" ht="66.599999999999994">
      <c r="A189" s="39">
        <v>28</v>
      </c>
      <c r="B189" s="71" t="s">
        <v>1063</v>
      </c>
      <c r="C189" s="36">
        <v>2303231460</v>
      </c>
      <c r="D189" s="18" t="s">
        <v>620</v>
      </c>
      <c r="E189" s="3" t="s">
        <v>67</v>
      </c>
      <c r="F189" s="3" t="s">
        <v>77</v>
      </c>
      <c r="G189" s="4"/>
      <c r="H189" s="4"/>
      <c r="I189" s="3" t="s">
        <v>33</v>
      </c>
      <c r="J189" s="27" t="s">
        <v>621</v>
      </c>
      <c r="K189" s="27">
        <v>43190</v>
      </c>
      <c r="L189" s="21" t="s">
        <v>622</v>
      </c>
      <c r="M189" s="31" t="s">
        <v>87</v>
      </c>
      <c r="N189" s="23">
        <v>1694.95</v>
      </c>
      <c r="O189" s="86" t="s">
        <v>1298</v>
      </c>
      <c r="P189" s="87" t="s">
        <v>1299</v>
      </c>
      <c r="Q189" s="45">
        <v>28</v>
      </c>
      <c r="R189" s="34">
        <v>2800</v>
      </c>
      <c r="S189" s="82">
        <v>2303231460</v>
      </c>
      <c r="T189" s="95" t="s">
        <v>620</v>
      </c>
      <c r="U189" s="77" t="s">
        <v>1298</v>
      </c>
      <c r="V189" s="88" t="s">
        <v>1299</v>
      </c>
      <c r="W189" s="32" t="b">
        <f t="shared" si="6"/>
        <v>1</v>
      </c>
      <c r="X189" s="32" t="b">
        <f t="shared" si="7"/>
        <v>1</v>
      </c>
      <c r="Y189" s="32" t="b">
        <f t="shared" si="8"/>
        <v>1</v>
      </c>
    </row>
    <row r="190" spans="1:25" ht="28.2">
      <c r="A190" s="39">
        <v>28</v>
      </c>
      <c r="B190" s="71" t="s">
        <v>1064</v>
      </c>
      <c r="C190" s="36">
        <v>2303240420</v>
      </c>
      <c r="D190" s="18" t="s">
        <v>623</v>
      </c>
      <c r="E190" s="3" t="s">
        <v>67</v>
      </c>
      <c r="F190" s="3" t="s">
        <v>531</v>
      </c>
      <c r="G190" s="4"/>
      <c r="H190" s="4"/>
      <c r="I190" s="3" t="s">
        <v>33</v>
      </c>
      <c r="J190" s="27" t="s">
        <v>80</v>
      </c>
      <c r="K190" s="27">
        <v>43190</v>
      </c>
      <c r="L190" s="21" t="s">
        <v>624</v>
      </c>
      <c r="M190" s="26" t="s">
        <v>138</v>
      </c>
      <c r="N190" s="23">
        <v>1800.49</v>
      </c>
      <c r="O190" s="48" t="s">
        <v>1236</v>
      </c>
      <c r="P190" s="72" t="s">
        <v>1237</v>
      </c>
      <c r="Q190" s="45">
        <v>28</v>
      </c>
      <c r="R190" s="34">
        <v>2801</v>
      </c>
      <c r="S190" s="82">
        <v>2303240420</v>
      </c>
      <c r="T190" s="95" t="s">
        <v>623</v>
      </c>
      <c r="U190" s="48" t="s">
        <v>1236</v>
      </c>
      <c r="V190" s="91" t="s">
        <v>1237</v>
      </c>
      <c r="W190" s="32" t="b">
        <f t="shared" si="6"/>
        <v>1</v>
      </c>
      <c r="X190" s="32" t="b">
        <f t="shared" si="7"/>
        <v>1</v>
      </c>
      <c r="Y190" s="32" t="b">
        <f t="shared" si="8"/>
        <v>1</v>
      </c>
    </row>
    <row r="191" spans="1:25" ht="36.6">
      <c r="A191" s="39">
        <v>28</v>
      </c>
      <c r="B191" s="71" t="s">
        <v>1065</v>
      </c>
      <c r="C191" s="3">
        <v>2303240880</v>
      </c>
      <c r="D191" s="18" t="s">
        <v>625</v>
      </c>
      <c r="E191" s="3" t="s">
        <v>67</v>
      </c>
      <c r="F191" s="3" t="s">
        <v>626</v>
      </c>
      <c r="G191" s="3"/>
      <c r="H191" s="3"/>
      <c r="I191" s="3" t="s">
        <v>33</v>
      </c>
      <c r="J191" s="20">
        <v>42884</v>
      </c>
      <c r="K191" s="20">
        <v>43159</v>
      </c>
      <c r="L191" s="21" t="s">
        <v>627</v>
      </c>
      <c r="M191" s="26">
        <v>43193</v>
      </c>
      <c r="N191" s="23">
        <v>2789.9700000000003</v>
      </c>
      <c r="O191" s="48" t="s">
        <v>19</v>
      </c>
      <c r="P191" s="72" t="s">
        <v>1265</v>
      </c>
      <c r="Q191" s="45">
        <v>28</v>
      </c>
      <c r="R191" s="34">
        <v>2802</v>
      </c>
      <c r="S191" s="92">
        <v>2303240880</v>
      </c>
      <c r="T191" s="96" t="s">
        <v>625</v>
      </c>
      <c r="U191" s="77" t="s">
        <v>19</v>
      </c>
      <c r="V191" s="78" t="s">
        <v>1265</v>
      </c>
      <c r="W191" s="32" t="b">
        <f t="shared" si="6"/>
        <v>1</v>
      </c>
      <c r="X191" s="32" t="b">
        <f t="shared" si="7"/>
        <v>1</v>
      </c>
      <c r="Y191" s="32" t="b">
        <f t="shared" si="8"/>
        <v>1</v>
      </c>
    </row>
    <row r="192" spans="1:25" ht="42">
      <c r="A192" s="39">
        <v>28</v>
      </c>
      <c r="B192" s="71" t="s">
        <v>1066</v>
      </c>
      <c r="C192" s="36">
        <v>2303250150</v>
      </c>
      <c r="D192" s="18" t="s">
        <v>628</v>
      </c>
      <c r="E192" s="3" t="s">
        <v>67</v>
      </c>
      <c r="F192" s="3" t="s">
        <v>629</v>
      </c>
      <c r="G192" s="4"/>
      <c r="H192" s="4"/>
      <c r="I192" s="3" t="s">
        <v>33</v>
      </c>
      <c r="J192" s="20" t="s">
        <v>285</v>
      </c>
      <c r="K192" s="20">
        <v>43190</v>
      </c>
      <c r="L192" s="21" t="s">
        <v>630</v>
      </c>
      <c r="M192" s="26" t="s">
        <v>78</v>
      </c>
      <c r="N192" s="23">
        <v>3356.93</v>
      </c>
      <c r="O192" s="48" t="s">
        <v>1184</v>
      </c>
      <c r="P192" s="72" t="s">
        <v>1185</v>
      </c>
      <c r="Q192" s="45">
        <v>28</v>
      </c>
      <c r="R192" s="34">
        <v>2803</v>
      </c>
      <c r="S192" s="82">
        <v>2303250150</v>
      </c>
      <c r="T192" s="95" t="s">
        <v>628</v>
      </c>
      <c r="U192" s="48" t="s">
        <v>1184</v>
      </c>
      <c r="V192" s="91" t="s">
        <v>1185</v>
      </c>
      <c r="W192" s="32" t="b">
        <f t="shared" si="6"/>
        <v>1</v>
      </c>
      <c r="X192" s="32" t="b">
        <f t="shared" si="7"/>
        <v>1</v>
      </c>
      <c r="Y192" s="32" t="b">
        <f t="shared" si="8"/>
        <v>1</v>
      </c>
    </row>
    <row r="193" spans="1:25" ht="28.2">
      <c r="A193" s="39">
        <v>28</v>
      </c>
      <c r="B193" s="71" t="s">
        <v>1067</v>
      </c>
      <c r="C193" s="36">
        <v>2303250820</v>
      </c>
      <c r="D193" s="18" t="s">
        <v>631</v>
      </c>
      <c r="E193" s="3" t="s">
        <v>67</v>
      </c>
      <c r="F193" s="3" t="s">
        <v>632</v>
      </c>
      <c r="G193" s="4"/>
      <c r="H193" s="4"/>
      <c r="I193" s="3" t="s">
        <v>33</v>
      </c>
      <c r="J193" s="27" t="s">
        <v>346</v>
      </c>
      <c r="K193" s="27">
        <v>43190</v>
      </c>
      <c r="L193" s="21" t="s">
        <v>633</v>
      </c>
      <c r="M193" s="26" t="s">
        <v>142</v>
      </c>
      <c r="N193" s="23">
        <v>1475.84</v>
      </c>
      <c r="O193" s="48" t="s">
        <v>1158</v>
      </c>
      <c r="P193" s="72" t="s">
        <v>1159</v>
      </c>
      <c r="Q193" s="45">
        <v>28</v>
      </c>
      <c r="R193" s="34">
        <v>2804</v>
      </c>
      <c r="S193" s="82">
        <v>2303250820</v>
      </c>
      <c r="T193" s="95" t="s">
        <v>631</v>
      </c>
      <c r="U193" s="48" t="s">
        <v>1158</v>
      </c>
      <c r="V193" s="91" t="s">
        <v>1159</v>
      </c>
      <c r="W193" s="32" t="b">
        <f t="shared" si="6"/>
        <v>1</v>
      </c>
      <c r="X193" s="32" t="b">
        <f t="shared" si="7"/>
        <v>1</v>
      </c>
      <c r="Y193" s="32" t="b">
        <f t="shared" si="8"/>
        <v>1</v>
      </c>
    </row>
    <row r="194" spans="1:25" ht="28.2">
      <c r="A194" s="39">
        <v>28</v>
      </c>
      <c r="B194" s="71" t="s">
        <v>1068</v>
      </c>
      <c r="C194" s="36">
        <v>2303251050</v>
      </c>
      <c r="D194" s="18" t="s">
        <v>634</v>
      </c>
      <c r="E194" s="3" t="s">
        <v>67</v>
      </c>
      <c r="F194" s="3" t="s">
        <v>632</v>
      </c>
      <c r="G194" s="4"/>
      <c r="H194" s="4"/>
      <c r="I194" s="3" t="s">
        <v>33</v>
      </c>
      <c r="J194" s="20" t="s">
        <v>503</v>
      </c>
      <c r="K194" s="20">
        <v>43190</v>
      </c>
      <c r="L194" s="21" t="s">
        <v>635</v>
      </c>
      <c r="M194" s="26" t="s">
        <v>105</v>
      </c>
      <c r="N194" s="23">
        <v>1621.35</v>
      </c>
      <c r="O194" s="48" t="s">
        <v>1248</v>
      </c>
      <c r="P194" s="72" t="s">
        <v>1247</v>
      </c>
      <c r="Q194" s="45">
        <v>28</v>
      </c>
      <c r="R194" s="34">
        <v>2805</v>
      </c>
      <c r="S194" s="82">
        <v>2303251050</v>
      </c>
      <c r="T194" s="95" t="s">
        <v>634</v>
      </c>
      <c r="U194" s="48" t="s">
        <v>1248</v>
      </c>
      <c r="V194" s="91" t="s">
        <v>1247</v>
      </c>
      <c r="W194" s="32" t="b">
        <f t="shared" si="6"/>
        <v>1</v>
      </c>
      <c r="X194" s="32" t="b">
        <f t="shared" si="7"/>
        <v>1</v>
      </c>
      <c r="Y194" s="32" t="b">
        <f t="shared" si="8"/>
        <v>1</v>
      </c>
    </row>
    <row r="195" spans="1:25" ht="36.6">
      <c r="A195" s="39">
        <v>28</v>
      </c>
      <c r="B195" s="71" t="s">
        <v>1069</v>
      </c>
      <c r="C195" s="36">
        <v>2303252050</v>
      </c>
      <c r="D195" s="18" t="s">
        <v>636</v>
      </c>
      <c r="E195" s="3" t="s">
        <v>67</v>
      </c>
      <c r="F195" s="3" t="s">
        <v>637</v>
      </c>
      <c r="G195" s="4"/>
      <c r="H195" s="4"/>
      <c r="I195" s="3" t="s">
        <v>33</v>
      </c>
      <c r="J195" s="20">
        <v>42937</v>
      </c>
      <c r="K195" s="20">
        <v>43190</v>
      </c>
      <c r="L195" s="21" t="s">
        <v>638</v>
      </c>
      <c r="M195" s="26">
        <v>44309</v>
      </c>
      <c r="N195" s="23">
        <v>1576.74</v>
      </c>
      <c r="O195" s="48" t="s">
        <v>19</v>
      </c>
      <c r="P195" s="72"/>
      <c r="Q195" s="45">
        <v>28</v>
      </c>
      <c r="R195" s="34">
        <v>2806</v>
      </c>
      <c r="S195" s="82">
        <v>2303252050</v>
      </c>
      <c r="T195" s="95" t="s">
        <v>636</v>
      </c>
      <c r="U195" s="77" t="s">
        <v>19</v>
      </c>
      <c r="V195" s="78"/>
      <c r="W195" s="32" t="b">
        <f t="shared" si="6"/>
        <v>1</v>
      </c>
      <c r="X195" s="32" t="b">
        <f t="shared" si="7"/>
        <v>1</v>
      </c>
      <c r="Y195" s="32" t="b">
        <f t="shared" si="8"/>
        <v>1</v>
      </c>
    </row>
    <row r="196" spans="1:25" ht="27">
      <c r="A196" s="39">
        <v>28</v>
      </c>
      <c r="B196" s="71" t="s">
        <v>1070</v>
      </c>
      <c r="C196" s="36">
        <v>2303260240</v>
      </c>
      <c r="D196" s="18" t="s">
        <v>641</v>
      </c>
      <c r="E196" s="3" t="s">
        <v>67</v>
      </c>
      <c r="F196" s="3" t="s">
        <v>640</v>
      </c>
      <c r="G196" s="4"/>
      <c r="H196" s="4"/>
      <c r="I196" s="3" t="s">
        <v>33</v>
      </c>
      <c r="J196" s="27" t="s">
        <v>642</v>
      </c>
      <c r="K196" s="27">
        <v>43190</v>
      </c>
      <c r="L196" s="21" t="s">
        <v>643</v>
      </c>
      <c r="M196" s="26" t="s">
        <v>51</v>
      </c>
      <c r="N196" s="23">
        <f>1826.08-309.95</f>
        <v>1516.1299999999999</v>
      </c>
      <c r="O196" s="48" t="s">
        <v>644</v>
      </c>
      <c r="P196" s="87" t="s">
        <v>1300</v>
      </c>
      <c r="Q196" s="61">
        <v>28</v>
      </c>
      <c r="R196" s="34">
        <v>2808</v>
      </c>
      <c r="S196" s="82" t="s">
        <v>1261</v>
      </c>
      <c r="T196" s="95" t="s">
        <v>641</v>
      </c>
      <c r="U196" s="77" t="s">
        <v>644</v>
      </c>
      <c r="V196" s="93" t="s">
        <v>1300</v>
      </c>
      <c r="W196" s="32" t="b">
        <f t="shared" si="6"/>
        <v>1</v>
      </c>
      <c r="X196" s="32" t="b">
        <f t="shared" si="7"/>
        <v>1</v>
      </c>
      <c r="Y196" s="32" t="b">
        <f t="shared" si="8"/>
        <v>1</v>
      </c>
    </row>
    <row r="197" spans="1:25" ht="36.6">
      <c r="A197" s="39">
        <v>28</v>
      </c>
      <c r="B197" s="71" t="s">
        <v>1071</v>
      </c>
      <c r="C197" s="3">
        <v>2303143560</v>
      </c>
      <c r="D197" s="18" t="s">
        <v>645</v>
      </c>
      <c r="E197" s="3" t="s">
        <v>309</v>
      </c>
      <c r="F197" s="3" t="s">
        <v>356</v>
      </c>
      <c r="G197" s="3"/>
      <c r="H197" s="3"/>
      <c r="I197" s="3" t="s">
        <v>33</v>
      </c>
      <c r="J197" s="20">
        <v>42669</v>
      </c>
      <c r="K197" s="20">
        <v>43120</v>
      </c>
      <c r="L197" s="21" t="s">
        <v>646</v>
      </c>
      <c r="M197" s="26">
        <v>43132</v>
      </c>
      <c r="N197" s="23">
        <v>2451.39</v>
      </c>
      <c r="O197" s="48" t="s">
        <v>19</v>
      </c>
      <c r="P197" s="72" t="s">
        <v>1265</v>
      </c>
      <c r="Q197" s="45">
        <v>28</v>
      </c>
      <c r="R197" s="34">
        <v>2809</v>
      </c>
      <c r="S197" s="92">
        <v>2303143560</v>
      </c>
      <c r="T197" s="96" t="s">
        <v>645</v>
      </c>
      <c r="U197" s="77" t="s">
        <v>19</v>
      </c>
      <c r="V197" s="78" t="s">
        <v>1265</v>
      </c>
      <c r="W197" s="32" t="b">
        <f t="shared" si="6"/>
        <v>1</v>
      </c>
      <c r="X197" s="32" t="b">
        <f t="shared" si="7"/>
        <v>1</v>
      </c>
      <c r="Y197" s="32" t="b">
        <f t="shared" si="8"/>
        <v>1</v>
      </c>
    </row>
    <row r="198" spans="1:25" ht="36.6">
      <c r="A198" s="39">
        <v>28</v>
      </c>
      <c r="B198" s="71" t="s">
        <v>1072</v>
      </c>
      <c r="C198" s="36">
        <v>2303271330</v>
      </c>
      <c r="D198" s="18" t="s">
        <v>647</v>
      </c>
      <c r="E198" s="3" t="s">
        <v>67</v>
      </c>
      <c r="F198" s="3" t="s">
        <v>345</v>
      </c>
      <c r="G198" s="4"/>
      <c r="H198" s="4"/>
      <c r="I198" s="3" t="s">
        <v>33</v>
      </c>
      <c r="J198" s="27" t="s">
        <v>648</v>
      </c>
      <c r="K198" s="27">
        <v>43190</v>
      </c>
      <c r="L198" s="21" t="s">
        <v>649</v>
      </c>
      <c r="M198" s="26" t="s">
        <v>82</v>
      </c>
      <c r="N198" s="23">
        <v>1383.23</v>
      </c>
      <c r="O198" s="48" t="s">
        <v>19</v>
      </c>
      <c r="P198" s="72"/>
      <c r="Q198" s="45">
        <v>28</v>
      </c>
      <c r="R198" s="34">
        <v>2810</v>
      </c>
      <c r="S198" s="82">
        <v>2303271330</v>
      </c>
      <c r="T198" s="95" t="s">
        <v>647</v>
      </c>
      <c r="U198" s="77" t="s">
        <v>19</v>
      </c>
      <c r="V198" s="78"/>
      <c r="W198" s="32" t="b">
        <f t="shared" si="6"/>
        <v>1</v>
      </c>
      <c r="X198" s="32" t="b">
        <f t="shared" si="7"/>
        <v>1</v>
      </c>
      <c r="Y198" s="32" t="b">
        <f t="shared" si="8"/>
        <v>1</v>
      </c>
    </row>
    <row r="199" spans="1:25" ht="36.6">
      <c r="A199" s="39">
        <v>28</v>
      </c>
      <c r="B199" s="71" t="s">
        <v>1073</v>
      </c>
      <c r="C199" s="36">
        <v>2303271510</v>
      </c>
      <c r="D199" s="18" t="s">
        <v>650</v>
      </c>
      <c r="E199" s="3" t="s">
        <v>67</v>
      </c>
      <c r="F199" s="3" t="s">
        <v>345</v>
      </c>
      <c r="G199" s="4"/>
      <c r="H199" s="4"/>
      <c r="I199" s="3" t="s">
        <v>33</v>
      </c>
      <c r="J199" s="20">
        <v>43109</v>
      </c>
      <c r="K199" s="20">
        <v>43190</v>
      </c>
      <c r="L199" s="21" t="s">
        <v>651</v>
      </c>
      <c r="M199" s="26">
        <v>44308</v>
      </c>
      <c r="N199" s="23">
        <v>1811.27</v>
      </c>
      <c r="O199" s="48" t="s">
        <v>19</v>
      </c>
      <c r="P199" s="72"/>
      <c r="Q199" s="45">
        <v>28</v>
      </c>
      <c r="R199" s="34">
        <v>2811</v>
      </c>
      <c r="S199" s="82">
        <v>2303271510</v>
      </c>
      <c r="T199" s="95" t="s">
        <v>650</v>
      </c>
      <c r="U199" s="77" t="s">
        <v>19</v>
      </c>
      <c r="V199" s="78"/>
      <c r="W199" s="32" t="b">
        <f t="shared" ref="W199:W262" si="9">D199=T199</f>
        <v>1</v>
      </c>
      <c r="X199" s="32" t="b">
        <f t="shared" ref="X199:X262" si="10">O199=U199</f>
        <v>1</v>
      </c>
      <c r="Y199" s="32" t="b">
        <f t="shared" ref="Y199:Y262" si="11">P199=V199</f>
        <v>1</v>
      </c>
    </row>
    <row r="200" spans="1:25" ht="36.6">
      <c r="A200" s="39">
        <v>28</v>
      </c>
      <c r="B200" s="71" t="s">
        <v>1074</v>
      </c>
      <c r="C200" s="36">
        <v>2303271770</v>
      </c>
      <c r="D200" s="18" t="s">
        <v>652</v>
      </c>
      <c r="E200" s="3" t="s">
        <v>67</v>
      </c>
      <c r="F200" s="3" t="s">
        <v>345</v>
      </c>
      <c r="G200" s="4"/>
      <c r="H200" s="4"/>
      <c r="I200" s="3" t="s">
        <v>33</v>
      </c>
      <c r="J200" s="27" t="s">
        <v>653</v>
      </c>
      <c r="K200" s="27">
        <v>43190</v>
      </c>
      <c r="L200" s="21" t="s">
        <v>654</v>
      </c>
      <c r="M200" s="28" t="s">
        <v>87</v>
      </c>
      <c r="N200" s="23">
        <v>7387.55</v>
      </c>
      <c r="O200" s="48" t="s">
        <v>19</v>
      </c>
      <c r="P200" s="72"/>
      <c r="Q200" s="73">
        <v>28</v>
      </c>
      <c r="R200" s="34">
        <v>2812</v>
      </c>
      <c r="S200" s="82">
        <v>2303271770</v>
      </c>
      <c r="T200" s="95" t="s">
        <v>652</v>
      </c>
      <c r="U200" s="77" t="s">
        <v>19</v>
      </c>
      <c r="V200" s="78"/>
      <c r="W200" s="32" t="b">
        <f t="shared" si="9"/>
        <v>1</v>
      </c>
      <c r="X200" s="32" t="b">
        <f t="shared" si="10"/>
        <v>1</v>
      </c>
      <c r="Y200" s="32" t="b">
        <f t="shared" si="11"/>
        <v>1</v>
      </c>
    </row>
    <row r="201" spans="1:25" ht="36.6">
      <c r="A201" s="39">
        <v>28</v>
      </c>
      <c r="B201" s="71" t="s">
        <v>1075</v>
      </c>
      <c r="C201" s="36">
        <v>2303280730</v>
      </c>
      <c r="D201" s="18" t="s">
        <v>655</v>
      </c>
      <c r="E201" s="3" t="s">
        <v>656</v>
      </c>
      <c r="F201" s="3" t="s">
        <v>68</v>
      </c>
      <c r="G201" s="4"/>
      <c r="H201" s="4"/>
      <c r="I201" s="3" t="s">
        <v>33</v>
      </c>
      <c r="J201" s="20" t="s">
        <v>162</v>
      </c>
      <c r="K201" s="20">
        <v>43190</v>
      </c>
      <c r="L201" s="21" t="s">
        <v>657</v>
      </c>
      <c r="M201" s="26" t="s">
        <v>59</v>
      </c>
      <c r="N201" s="23">
        <v>2499.29</v>
      </c>
      <c r="O201" s="48" t="s">
        <v>19</v>
      </c>
      <c r="P201" s="72"/>
      <c r="Q201" s="45">
        <v>28</v>
      </c>
      <c r="R201" s="34">
        <v>2813</v>
      </c>
      <c r="S201" s="82">
        <v>2303280730</v>
      </c>
      <c r="T201" s="95" t="s">
        <v>655</v>
      </c>
      <c r="U201" s="77" t="s">
        <v>19</v>
      </c>
      <c r="V201" s="78"/>
      <c r="W201" s="32" t="b">
        <f t="shared" si="9"/>
        <v>1</v>
      </c>
      <c r="X201" s="32" t="b">
        <f t="shared" si="10"/>
        <v>1</v>
      </c>
      <c r="Y201" s="32" t="b">
        <f t="shared" si="11"/>
        <v>1</v>
      </c>
    </row>
    <row r="202" spans="1:25" ht="36.6">
      <c r="A202" s="39">
        <v>28</v>
      </c>
      <c r="B202" s="71" t="s">
        <v>1076</v>
      </c>
      <c r="C202" s="36">
        <v>2303280940</v>
      </c>
      <c r="D202" s="18" t="s">
        <v>658</v>
      </c>
      <c r="E202" s="3" t="s">
        <v>656</v>
      </c>
      <c r="F202" s="3" t="s">
        <v>68</v>
      </c>
      <c r="G202" s="4"/>
      <c r="H202" s="4"/>
      <c r="I202" s="3" t="s">
        <v>33</v>
      </c>
      <c r="J202" s="20" t="s">
        <v>416</v>
      </c>
      <c r="K202" s="20">
        <v>43190</v>
      </c>
      <c r="L202" s="21" t="s">
        <v>659</v>
      </c>
      <c r="M202" s="26" t="s">
        <v>64</v>
      </c>
      <c r="N202" s="23">
        <v>1277.94</v>
      </c>
      <c r="O202" s="48" t="s">
        <v>19</v>
      </c>
      <c r="P202" s="72"/>
      <c r="Q202" s="45">
        <v>28</v>
      </c>
      <c r="R202" s="34">
        <v>2814</v>
      </c>
      <c r="S202" s="82">
        <v>2303280940</v>
      </c>
      <c r="T202" s="95" t="s">
        <v>658</v>
      </c>
      <c r="U202" s="77" t="s">
        <v>19</v>
      </c>
      <c r="V202" s="78"/>
      <c r="W202" s="32" t="b">
        <f t="shared" si="9"/>
        <v>1</v>
      </c>
      <c r="X202" s="32" t="b">
        <f t="shared" si="10"/>
        <v>1</v>
      </c>
      <c r="Y202" s="32" t="b">
        <f t="shared" si="11"/>
        <v>1</v>
      </c>
    </row>
    <row r="203" spans="1:25" ht="42">
      <c r="A203" s="39">
        <v>28</v>
      </c>
      <c r="B203" s="71" t="s">
        <v>1077</v>
      </c>
      <c r="C203" s="36">
        <v>2303280960</v>
      </c>
      <c r="D203" s="18" t="s">
        <v>660</v>
      </c>
      <c r="E203" s="3" t="s">
        <v>656</v>
      </c>
      <c r="F203" s="3" t="s">
        <v>68</v>
      </c>
      <c r="G203" s="4"/>
      <c r="H203" s="4"/>
      <c r="I203" s="3" t="s">
        <v>33</v>
      </c>
      <c r="J203" s="27" t="s">
        <v>617</v>
      </c>
      <c r="K203" s="27">
        <v>43190</v>
      </c>
      <c r="L203" s="21" t="s">
        <v>661</v>
      </c>
      <c r="M203" s="26" t="s">
        <v>64</v>
      </c>
      <c r="N203" s="23">
        <v>1098.4100000000001</v>
      </c>
      <c r="O203" s="48" t="s">
        <v>1161</v>
      </c>
      <c r="P203" s="72" t="s">
        <v>1162</v>
      </c>
      <c r="Q203" s="45">
        <v>28</v>
      </c>
      <c r="R203" s="34">
        <v>2815</v>
      </c>
      <c r="S203" s="82">
        <v>2303280960</v>
      </c>
      <c r="T203" s="95" t="s">
        <v>660</v>
      </c>
      <c r="U203" s="48" t="s">
        <v>1161</v>
      </c>
      <c r="V203" s="91" t="s">
        <v>1162</v>
      </c>
      <c r="W203" s="32" t="b">
        <f t="shared" si="9"/>
        <v>1</v>
      </c>
      <c r="X203" s="32" t="b">
        <f t="shared" si="10"/>
        <v>1</v>
      </c>
      <c r="Y203" s="32" t="b">
        <f t="shared" si="11"/>
        <v>1</v>
      </c>
    </row>
    <row r="204" spans="1:25" ht="36.6">
      <c r="A204" s="39">
        <v>28</v>
      </c>
      <c r="B204" s="71" t="s">
        <v>1078</v>
      </c>
      <c r="C204" s="36">
        <v>2303281560</v>
      </c>
      <c r="D204" s="18" t="s">
        <v>666</v>
      </c>
      <c r="E204" s="3" t="s">
        <v>656</v>
      </c>
      <c r="F204" s="3" t="s">
        <v>305</v>
      </c>
      <c r="G204" s="4"/>
      <c r="H204" s="4"/>
      <c r="I204" s="3" t="s">
        <v>33</v>
      </c>
      <c r="J204" s="20" t="s">
        <v>667</v>
      </c>
      <c r="K204" s="20">
        <v>43190</v>
      </c>
      <c r="L204" s="21" t="s">
        <v>668</v>
      </c>
      <c r="M204" s="26" t="s">
        <v>64</v>
      </c>
      <c r="N204" s="23">
        <v>1109.69</v>
      </c>
      <c r="O204" s="48" t="s">
        <v>19</v>
      </c>
      <c r="P204" s="72"/>
      <c r="Q204" s="45">
        <v>28</v>
      </c>
      <c r="R204" s="34">
        <v>2818</v>
      </c>
      <c r="S204" s="82">
        <v>2303281560</v>
      </c>
      <c r="T204" s="95" t="s">
        <v>666</v>
      </c>
      <c r="U204" s="77" t="s">
        <v>19</v>
      </c>
      <c r="V204" s="78"/>
      <c r="W204" s="32" t="b">
        <f t="shared" si="9"/>
        <v>1</v>
      </c>
      <c r="X204" s="32" t="b">
        <f t="shared" si="10"/>
        <v>1</v>
      </c>
      <c r="Y204" s="32" t="b">
        <f t="shared" si="11"/>
        <v>1</v>
      </c>
    </row>
    <row r="205" spans="1:25" ht="27">
      <c r="A205" s="39">
        <v>28</v>
      </c>
      <c r="B205" s="71" t="s">
        <v>1079</v>
      </c>
      <c r="C205" s="36" t="s">
        <v>669</v>
      </c>
      <c r="D205" s="18" t="s">
        <v>670</v>
      </c>
      <c r="E205" s="3" t="s">
        <v>656</v>
      </c>
      <c r="F205" s="3" t="s">
        <v>305</v>
      </c>
      <c r="G205" s="4"/>
      <c r="H205" s="4"/>
      <c r="I205" s="3" t="s">
        <v>33</v>
      </c>
      <c r="J205" s="27" t="s">
        <v>545</v>
      </c>
      <c r="K205" s="27">
        <v>43190</v>
      </c>
      <c r="L205" s="21" t="s">
        <v>671</v>
      </c>
      <c r="M205" s="26" t="s">
        <v>297</v>
      </c>
      <c r="N205" s="23">
        <f>3760.78-3101.46</f>
        <v>659.32000000000016</v>
      </c>
      <c r="O205" s="48" t="s">
        <v>672</v>
      </c>
      <c r="P205" s="72"/>
      <c r="Q205" s="45">
        <v>28</v>
      </c>
      <c r="R205" s="34">
        <v>2819</v>
      </c>
      <c r="S205" s="82" t="s">
        <v>669</v>
      </c>
      <c r="T205" s="95" t="s">
        <v>670</v>
      </c>
      <c r="U205" s="77" t="s">
        <v>672</v>
      </c>
      <c r="V205" s="78"/>
      <c r="W205" s="32" t="b">
        <f t="shared" si="9"/>
        <v>1</v>
      </c>
      <c r="X205" s="32" t="b">
        <f t="shared" si="10"/>
        <v>1</v>
      </c>
      <c r="Y205" s="32" t="b">
        <f t="shared" si="11"/>
        <v>1</v>
      </c>
    </row>
    <row r="206" spans="1:25" ht="36.6">
      <c r="A206" s="39">
        <v>28</v>
      </c>
      <c r="B206" s="71" t="s">
        <v>1080</v>
      </c>
      <c r="C206" s="36">
        <v>2303281870</v>
      </c>
      <c r="D206" s="18" t="s">
        <v>674</v>
      </c>
      <c r="E206" s="3" t="s">
        <v>656</v>
      </c>
      <c r="F206" s="3" t="s">
        <v>305</v>
      </c>
      <c r="G206" s="4"/>
      <c r="H206" s="4"/>
      <c r="I206" s="3" t="s">
        <v>33</v>
      </c>
      <c r="J206" s="20" t="s">
        <v>208</v>
      </c>
      <c r="K206" s="20">
        <v>43190</v>
      </c>
      <c r="L206" s="21" t="s">
        <v>675</v>
      </c>
      <c r="M206" s="26" t="s">
        <v>82</v>
      </c>
      <c r="N206" s="23">
        <v>1375.03</v>
      </c>
      <c r="O206" s="48" t="s">
        <v>19</v>
      </c>
      <c r="P206" s="72"/>
      <c r="Q206" s="45">
        <v>28</v>
      </c>
      <c r="R206" s="34">
        <v>2821</v>
      </c>
      <c r="S206" s="82">
        <v>2303281870</v>
      </c>
      <c r="T206" s="95" t="s">
        <v>674</v>
      </c>
      <c r="U206" s="77" t="s">
        <v>19</v>
      </c>
      <c r="V206" s="78"/>
      <c r="W206" s="32" t="b">
        <f t="shared" si="9"/>
        <v>1</v>
      </c>
      <c r="X206" s="32" t="b">
        <f t="shared" si="10"/>
        <v>1</v>
      </c>
      <c r="Y206" s="32" t="b">
        <f t="shared" si="11"/>
        <v>1</v>
      </c>
    </row>
    <row r="207" spans="1:25" ht="36.6">
      <c r="A207" s="39">
        <v>28</v>
      </c>
      <c r="B207" s="71" t="s">
        <v>1081</v>
      </c>
      <c r="C207" s="36">
        <v>2303290170</v>
      </c>
      <c r="D207" s="18" t="s">
        <v>676</v>
      </c>
      <c r="E207" s="3" t="s">
        <v>677</v>
      </c>
      <c r="F207" s="3" t="s">
        <v>476</v>
      </c>
      <c r="G207" s="4"/>
      <c r="H207" s="4"/>
      <c r="I207" s="3" t="s">
        <v>33</v>
      </c>
      <c r="J207" s="27" t="s">
        <v>40</v>
      </c>
      <c r="K207" s="27">
        <v>43190</v>
      </c>
      <c r="L207" s="21" t="s">
        <v>678</v>
      </c>
      <c r="M207" s="26" t="s">
        <v>142</v>
      </c>
      <c r="N207" s="23">
        <v>1578.49</v>
      </c>
      <c r="O207" s="48" t="s">
        <v>19</v>
      </c>
      <c r="P207" s="72"/>
      <c r="Q207" s="45">
        <v>28</v>
      </c>
      <c r="R207" s="34">
        <v>2822</v>
      </c>
      <c r="S207" s="82">
        <v>2303290170</v>
      </c>
      <c r="T207" s="95" t="s">
        <v>676</v>
      </c>
      <c r="U207" s="77" t="s">
        <v>19</v>
      </c>
      <c r="V207" s="78"/>
      <c r="W207" s="32" t="b">
        <f t="shared" si="9"/>
        <v>1</v>
      </c>
      <c r="X207" s="32" t="b">
        <f t="shared" si="10"/>
        <v>1</v>
      </c>
      <c r="Y207" s="32" t="b">
        <f t="shared" si="11"/>
        <v>1</v>
      </c>
    </row>
    <row r="208" spans="1:25" ht="36.6">
      <c r="A208" s="39">
        <v>28</v>
      </c>
      <c r="B208" s="71" t="s">
        <v>1082</v>
      </c>
      <c r="C208" s="36">
        <v>2303290860</v>
      </c>
      <c r="D208" s="18" t="s">
        <v>679</v>
      </c>
      <c r="E208" s="3" t="s">
        <v>677</v>
      </c>
      <c r="F208" s="3" t="s">
        <v>228</v>
      </c>
      <c r="G208" s="4"/>
      <c r="H208" s="4"/>
      <c r="I208" s="3" t="s">
        <v>33</v>
      </c>
      <c r="J208" s="27" t="s">
        <v>103</v>
      </c>
      <c r="K208" s="27">
        <v>43190</v>
      </c>
      <c r="L208" s="21" t="s">
        <v>680</v>
      </c>
      <c r="M208" s="26" t="s">
        <v>36</v>
      </c>
      <c r="N208" s="23">
        <v>2060.15</v>
      </c>
      <c r="O208" s="48" t="s">
        <v>19</v>
      </c>
      <c r="P208" s="72"/>
      <c r="Q208" s="45">
        <v>28</v>
      </c>
      <c r="R208" s="34">
        <v>2823</v>
      </c>
      <c r="S208" s="82">
        <v>2303290860</v>
      </c>
      <c r="T208" s="95" t="s">
        <v>679</v>
      </c>
      <c r="U208" s="77" t="s">
        <v>19</v>
      </c>
      <c r="V208" s="78"/>
      <c r="W208" s="32" t="b">
        <f t="shared" si="9"/>
        <v>1</v>
      </c>
      <c r="X208" s="32" t="b">
        <f t="shared" si="10"/>
        <v>1</v>
      </c>
      <c r="Y208" s="32" t="b">
        <f t="shared" si="11"/>
        <v>1</v>
      </c>
    </row>
    <row r="209" spans="1:25" ht="42">
      <c r="A209" s="39">
        <v>28</v>
      </c>
      <c r="B209" s="71" t="s">
        <v>1083</v>
      </c>
      <c r="C209" s="36">
        <v>2303290950</v>
      </c>
      <c r="D209" s="18" t="s">
        <v>681</v>
      </c>
      <c r="E209" s="3" t="s">
        <v>677</v>
      </c>
      <c r="F209" s="3" t="s">
        <v>48</v>
      </c>
      <c r="G209" s="4"/>
      <c r="H209" s="4"/>
      <c r="I209" s="3" t="s">
        <v>33</v>
      </c>
      <c r="J209" s="27" t="s">
        <v>682</v>
      </c>
      <c r="K209" s="27">
        <v>43190</v>
      </c>
      <c r="L209" s="21" t="s">
        <v>683</v>
      </c>
      <c r="M209" s="26" t="s">
        <v>78</v>
      </c>
      <c r="N209" s="23">
        <v>3654.73</v>
      </c>
      <c r="O209" s="48" t="s">
        <v>1199</v>
      </c>
      <c r="P209" s="72" t="s">
        <v>1200</v>
      </c>
      <c r="Q209" s="45">
        <v>28</v>
      </c>
      <c r="R209" s="34">
        <v>2824</v>
      </c>
      <c r="S209" s="82">
        <v>2303290950</v>
      </c>
      <c r="T209" s="95" t="s">
        <v>681</v>
      </c>
      <c r="U209" s="48" t="s">
        <v>1199</v>
      </c>
      <c r="V209" s="91" t="s">
        <v>1200</v>
      </c>
      <c r="W209" s="32" t="b">
        <f t="shared" si="9"/>
        <v>1</v>
      </c>
      <c r="X209" s="32" t="b">
        <f t="shared" si="10"/>
        <v>1</v>
      </c>
      <c r="Y209" s="32" t="b">
        <f t="shared" si="11"/>
        <v>1</v>
      </c>
    </row>
    <row r="210" spans="1:25" ht="27">
      <c r="A210" s="39">
        <v>28</v>
      </c>
      <c r="B210" s="71" t="s">
        <v>1084</v>
      </c>
      <c r="C210" s="36">
        <v>2303300090</v>
      </c>
      <c r="D210" s="18" t="s">
        <v>684</v>
      </c>
      <c r="E210" s="3" t="s">
        <v>685</v>
      </c>
      <c r="F210" s="3" t="s">
        <v>686</v>
      </c>
      <c r="G210" s="4"/>
      <c r="H210" s="4"/>
      <c r="I210" s="3" t="s">
        <v>33</v>
      </c>
      <c r="J210" s="20" t="s">
        <v>687</v>
      </c>
      <c r="K210" s="20">
        <v>43190</v>
      </c>
      <c r="L210" s="21" t="s">
        <v>688</v>
      </c>
      <c r="M210" s="26" t="s">
        <v>59</v>
      </c>
      <c r="N210" s="23">
        <v>3090.58</v>
      </c>
      <c r="O210" s="48" t="s">
        <v>689</v>
      </c>
      <c r="P210" s="84" t="s">
        <v>1301</v>
      </c>
      <c r="Q210" s="45">
        <v>28</v>
      </c>
      <c r="R210" s="34">
        <v>2825</v>
      </c>
      <c r="S210" s="82">
        <v>2303300090</v>
      </c>
      <c r="T210" s="95" t="s">
        <v>684</v>
      </c>
      <c r="U210" s="77" t="s">
        <v>689</v>
      </c>
      <c r="V210" s="78" t="s">
        <v>1301</v>
      </c>
      <c r="W210" s="32" t="b">
        <f t="shared" si="9"/>
        <v>1</v>
      </c>
      <c r="X210" s="32" t="b">
        <f t="shared" si="10"/>
        <v>1</v>
      </c>
      <c r="Y210" s="32" t="b">
        <f t="shared" si="11"/>
        <v>1</v>
      </c>
    </row>
    <row r="211" spans="1:25" ht="36.6">
      <c r="A211" s="39">
        <v>28</v>
      </c>
      <c r="B211" s="71" t="s">
        <v>1085</v>
      </c>
      <c r="C211" s="36">
        <v>2303300170</v>
      </c>
      <c r="D211" s="18" t="s">
        <v>690</v>
      </c>
      <c r="E211" s="3" t="s">
        <v>685</v>
      </c>
      <c r="F211" s="3" t="s">
        <v>691</v>
      </c>
      <c r="G211" s="4"/>
      <c r="H211" s="4"/>
      <c r="I211" s="3" t="s">
        <v>33</v>
      </c>
      <c r="J211" s="20">
        <v>43132</v>
      </c>
      <c r="K211" s="20">
        <v>43190</v>
      </c>
      <c r="L211" s="21" t="s">
        <v>229</v>
      </c>
      <c r="M211" s="26">
        <v>44267</v>
      </c>
      <c r="N211" s="23">
        <v>1834.76</v>
      </c>
      <c r="O211" s="48" t="s">
        <v>19</v>
      </c>
      <c r="P211" s="72"/>
      <c r="Q211" s="45">
        <v>28</v>
      </c>
      <c r="R211" s="34">
        <v>2826</v>
      </c>
      <c r="S211" s="82">
        <v>2303300170</v>
      </c>
      <c r="T211" s="96" t="s">
        <v>690</v>
      </c>
      <c r="U211" s="77" t="s">
        <v>19</v>
      </c>
      <c r="V211" s="78"/>
      <c r="W211" s="32" t="b">
        <f t="shared" si="9"/>
        <v>1</v>
      </c>
      <c r="X211" s="32" t="b">
        <f t="shared" si="10"/>
        <v>1</v>
      </c>
      <c r="Y211" s="32" t="b">
        <f t="shared" si="11"/>
        <v>1</v>
      </c>
    </row>
    <row r="212" spans="1:25" ht="42">
      <c r="A212" s="39">
        <v>28</v>
      </c>
      <c r="B212" s="71" t="s">
        <v>1086</v>
      </c>
      <c r="C212" s="36">
        <v>2303300250</v>
      </c>
      <c r="D212" s="18" t="s">
        <v>692</v>
      </c>
      <c r="E212" s="3" t="s">
        <v>685</v>
      </c>
      <c r="F212" s="3" t="s">
        <v>169</v>
      </c>
      <c r="G212" s="4"/>
      <c r="H212" s="4"/>
      <c r="I212" s="3" t="s">
        <v>33</v>
      </c>
      <c r="J212" s="27" t="s">
        <v>80</v>
      </c>
      <c r="K212" s="27">
        <v>43190</v>
      </c>
      <c r="L212" s="21" t="s">
        <v>693</v>
      </c>
      <c r="M212" s="26" t="s">
        <v>59</v>
      </c>
      <c r="N212" s="23">
        <v>2396.21</v>
      </c>
      <c r="O212" s="48" t="s">
        <v>1203</v>
      </c>
      <c r="P212" s="72" t="s">
        <v>1200</v>
      </c>
      <c r="Q212" s="45">
        <v>28</v>
      </c>
      <c r="R212" s="34">
        <v>2827</v>
      </c>
      <c r="S212" s="82">
        <v>2303300250</v>
      </c>
      <c r="T212" s="95" t="s">
        <v>692</v>
      </c>
      <c r="U212" s="48" t="s">
        <v>1203</v>
      </c>
      <c r="V212" s="91" t="s">
        <v>1200</v>
      </c>
      <c r="W212" s="32" t="b">
        <f t="shared" si="9"/>
        <v>1</v>
      </c>
      <c r="X212" s="32" t="b">
        <f t="shared" si="10"/>
        <v>1</v>
      </c>
      <c r="Y212" s="32" t="b">
        <f t="shared" si="11"/>
        <v>1</v>
      </c>
    </row>
    <row r="213" spans="1:25" ht="36.6">
      <c r="A213" s="39">
        <v>28</v>
      </c>
      <c r="B213" s="71" t="s">
        <v>1087</v>
      </c>
      <c r="C213" s="3">
        <v>2303373910</v>
      </c>
      <c r="D213" s="18" t="s">
        <v>694</v>
      </c>
      <c r="E213" s="3" t="s">
        <v>25</v>
      </c>
      <c r="F213" s="3" t="s">
        <v>219</v>
      </c>
      <c r="G213" s="3"/>
      <c r="H213" s="3"/>
      <c r="I213" s="3" t="s">
        <v>33</v>
      </c>
      <c r="J213" s="27">
        <v>42979</v>
      </c>
      <c r="K213" s="27">
        <v>43190</v>
      </c>
      <c r="L213" s="21" t="s">
        <v>695</v>
      </c>
      <c r="M213" s="26">
        <v>44218</v>
      </c>
      <c r="N213" s="23">
        <v>4481.03</v>
      </c>
      <c r="O213" s="48" t="s">
        <v>19</v>
      </c>
      <c r="P213" s="72" t="s">
        <v>1265</v>
      </c>
      <c r="Q213" s="45">
        <v>28</v>
      </c>
      <c r="R213" s="34">
        <v>2828</v>
      </c>
      <c r="S213" s="92">
        <v>2303373910</v>
      </c>
      <c r="T213" s="96" t="s">
        <v>694</v>
      </c>
      <c r="U213" s="77" t="s">
        <v>19</v>
      </c>
      <c r="V213" s="78" t="s">
        <v>1265</v>
      </c>
      <c r="W213" s="32" t="b">
        <f t="shared" si="9"/>
        <v>1</v>
      </c>
      <c r="X213" s="32" t="b">
        <f t="shared" si="10"/>
        <v>1</v>
      </c>
      <c r="Y213" s="32" t="b">
        <f t="shared" si="11"/>
        <v>1</v>
      </c>
    </row>
    <row r="214" spans="1:25" ht="28.2">
      <c r="A214" s="39">
        <v>28</v>
      </c>
      <c r="B214" s="71" t="s">
        <v>1088</v>
      </c>
      <c r="C214" s="36">
        <v>2303310320</v>
      </c>
      <c r="D214" s="18" t="s">
        <v>696</v>
      </c>
      <c r="E214" s="3" t="s">
        <v>697</v>
      </c>
      <c r="F214" s="3" t="s">
        <v>698</v>
      </c>
      <c r="G214" s="4"/>
      <c r="H214" s="4"/>
      <c r="I214" s="3" t="s">
        <v>33</v>
      </c>
      <c r="J214" s="20">
        <v>43123</v>
      </c>
      <c r="K214" s="20">
        <v>43190</v>
      </c>
      <c r="L214" s="21" t="s">
        <v>699</v>
      </c>
      <c r="M214" s="26" t="s">
        <v>398</v>
      </c>
      <c r="N214" s="23">
        <v>2086.79</v>
      </c>
      <c r="O214" s="48" t="s">
        <v>1251</v>
      </c>
      <c r="P214" s="72" t="s">
        <v>1252</v>
      </c>
      <c r="Q214" s="45">
        <v>28</v>
      </c>
      <c r="R214" s="34">
        <v>2829</v>
      </c>
      <c r="S214" s="82">
        <v>2303310320</v>
      </c>
      <c r="T214" s="95" t="s">
        <v>696</v>
      </c>
      <c r="U214" s="48" t="s">
        <v>1251</v>
      </c>
      <c r="V214" s="91" t="s">
        <v>1252</v>
      </c>
      <c r="W214" s="32" t="b">
        <f t="shared" si="9"/>
        <v>1</v>
      </c>
      <c r="X214" s="32" t="b">
        <f t="shared" si="10"/>
        <v>1</v>
      </c>
      <c r="Y214" s="32" t="b">
        <f t="shared" si="11"/>
        <v>1</v>
      </c>
    </row>
    <row r="215" spans="1:25" ht="36.6">
      <c r="A215" s="39">
        <v>28</v>
      </c>
      <c r="B215" s="71" t="s">
        <v>1089</v>
      </c>
      <c r="C215" s="36">
        <v>2303310570</v>
      </c>
      <c r="D215" s="18" t="s">
        <v>700</v>
      </c>
      <c r="E215" s="3" t="s">
        <v>701</v>
      </c>
      <c r="F215" s="3" t="s">
        <v>702</v>
      </c>
      <c r="G215" s="4"/>
      <c r="H215" s="4"/>
      <c r="I215" s="3" t="s">
        <v>33</v>
      </c>
      <c r="J215" s="20" t="s">
        <v>124</v>
      </c>
      <c r="K215" s="20">
        <v>43190</v>
      </c>
      <c r="L215" s="21" t="s">
        <v>703</v>
      </c>
      <c r="M215" s="26" t="s">
        <v>297</v>
      </c>
      <c r="N215" s="23">
        <v>4558.12</v>
      </c>
      <c r="O215" s="48" t="s">
        <v>19</v>
      </c>
      <c r="P215" s="72"/>
      <c r="Q215" s="45">
        <v>28</v>
      </c>
      <c r="R215" s="34">
        <v>2830</v>
      </c>
      <c r="S215" s="82">
        <v>2303310570</v>
      </c>
      <c r="T215" s="95" t="s">
        <v>700</v>
      </c>
      <c r="U215" s="77" t="s">
        <v>19</v>
      </c>
      <c r="V215" s="78"/>
      <c r="W215" s="32" t="b">
        <f t="shared" si="9"/>
        <v>1</v>
      </c>
      <c r="X215" s="32" t="b">
        <f t="shared" si="10"/>
        <v>1</v>
      </c>
      <c r="Y215" s="32" t="b">
        <f t="shared" si="11"/>
        <v>1</v>
      </c>
    </row>
    <row r="216" spans="1:25" ht="36.6">
      <c r="A216" s="39">
        <v>28</v>
      </c>
      <c r="B216" s="71" t="s">
        <v>1090</v>
      </c>
      <c r="C216" s="36">
        <v>2303310830</v>
      </c>
      <c r="D216" s="18" t="s">
        <v>707</v>
      </c>
      <c r="E216" s="3" t="s">
        <v>701</v>
      </c>
      <c r="F216" s="3" t="s">
        <v>698</v>
      </c>
      <c r="G216" s="4"/>
      <c r="H216" s="4"/>
      <c r="I216" s="3" t="s">
        <v>33</v>
      </c>
      <c r="J216" s="20">
        <v>42760</v>
      </c>
      <c r="K216" s="20" t="s">
        <v>313</v>
      </c>
      <c r="L216" s="21" t="s">
        <v>708</v>
      </c>
      <c r="M216" s="26" t="s">
        <v>297</v>
      </c>
      <c r="N216" s="23">
        <v>3925.77</v>
      </c>
      <c r="O216" s="48" t="s">
        <v>19</v>
      </c>
      <c r="P216" s="72"/>
      <c r="Q216" s="45">
        <v>28</v>
      </c>
      <c r="R216" s="34">
        <v>2832</v>
      </c>
      <c r="S216" s="82">
        <v>2303310830</v>
      </c>
      <c r="T216" s="95" t="s">
        <v>707</v>
      </c>
      <c r="U216" s="77" t="s">
        <v>19</v>
      </c>
      <c r="V216" s="78"/>
      <c r="W216" s="32" t="b">
        <f t="shared" si="9"/>
        <v>1</v>
      </c>
      <c r="X216" s="32" t="b">
        <f t="shared" si="10"/>
        <v>1</v>
      </c>
      <c r="Y216" s="32" t="b">
        <f t="shared" si="11"/>
        <v>1</v>
      </c>
    </row>
    <row r="217" spans="1:25" ht="36.6">
      <c r="A217" s="39">
        <v>28</v>
      </c>
      <c r="B217" s="71" t="s">
        <v>1091</v>
      </c>
      <c r="C217" s="36" t="s">
        <v>709</v>
      </c>
      <c r="D217" s="18" t="s">
        <v>710</v>
      </c>
      <c r="E217" s="3" t="s">
        <v>701</v>
      </c>
      <c r="F217" s="3" t="s">
        <v>705</v>
      </c>
      <c r="G217" s="4"/>
      <c r="H217" s="4"/>
      <c r="I217" s="3" t="s">
        <v>33</v>
      </c>
      <c r="J217" s="20">
        <v>42907</v>
      </c>
      <c r="K217" s="20">
        <v>43190</v>
      </c>
      <c r="L217" s="21" t="s">
        <v>711</v>
      </c>
      <c r="M217" s="26">
        <v>44187</v>
      </c>
      <c r="N217" s="23">
        <v>2859.01</v>
      </c>
      <c r="O217" s="48" t="s">
        <v>19</v>
      </c>
      <c r="P217" s="72"/>
      <c r="Q217" s="45">
        <v>28</v>
      </c>
      <c r="R217" s="34">
        <v>2833</v>
      </c>
      <c r="S217" s="82" t="s">
        <v>709</v>
      </c>
      <c r="T217" s="95" t="s">
        <v>710</v>
      </c>
      <c r="U217" s="77" t="s">
        <v>19</v>
      </c>
      <c r="V217" s="78"/>
      <c r="W217" s="32" t="b">
        <f t="shared" si="9"/>
        <v>1</v>
      </c>
      <c r="X217" s="32" t="b">
        <f t="shared" si="10"/>
        <v>1</v>
      </c>
      <c r="Y217" s="32" t="b">
        <f t="shared" si="11"/>
        <v>1</v>
      </c>
    </row>
    <row r="218" spans="1:25" ht="42">
      <c r="A218" s="39">
        <v>28</v>
      </c>
      <c r="B218" s="71" t="s">
        <v>1092</v>
      </c>
      <c r="C218" s="36">
        <v>2303311010</v>
      </c>
      <c r="D218" s="18" t="s">
        <v>712</v>
      </c>
      <c r="E218" s="3" t="s">
        <v>701</v>
      </c>
      <c r="F218" s="3" t="s">
        <v>705</v>
      </c>
      <c r="G218" s="4"/>
      <c r="H218" s="4"/>
      <c r="I218" s="3" t="s">
        <v>33</v>
      </c>
      <c r="J218" s="20" t="s">
        <v>333</v>
      </c>
      <c r="K218" s="20">
        <v>43190</v>
      </c>
      <c r="L218" s="21" t="s">
        <v>713</v>
      </c>
      <c r="M218" s="26" t="s">
        <v>398</v>
      </c>
      <c r="N218" s="23">
        <v>1269.8399999999999</v>
      </c>
      <c r="O218" s="48" t="s">
        <v>1217</v>
      </c>
      <c r="P218" s="72" t="s">
        <v>1218</v>
      </c>
      <c r="Q218" s="45">
        <v>28</v>
      </c>
      <c r="R218" s="34">
        <v>2834</v>
      </c>
      <c r="S218" s="82">
        <v>2303311010</v>
      </c>
      <c r="T218" s="95" t="s">
        <v>712</v>
      </c>
      <c r="U218" s="48" t="s">
        <v>1217</v>
      </c>
      <c r="V218" s="91" t="s">
        <v>1218</v>
      </c>
      <c r="W218" s="32" t="b">
        <f t="shared" si="9"/>
        <v>1</v>
      </c>
      <c r="X218" s="32" t="b">
        <f t="shared" si="10"/>
        <v>1</v>
      </c>
      <c r="Y218" s="32" t="b">
        <f t="shared" si="11"/>
        <v>1</v>
      </c>
    </row>
    <row r="219" spans="1:25" ht="42">
      <c r="A219" s="39">
        <v>28</v>
      </c>
      <c r="B219" s="71" t="s">
        <v>1093</v>
      </c>
      <c r="C219" s="3">
        <v>2303071650</v>
      </c>
      <c r="D219" s="18" t="s">
        <v>715</v>
      </c>
      <c r="E219" s="3" t="s">
        <v>176</v>
      </c>
      <c r="F219" s="3" t="s">
        <v>222</v>
      </c>
      <c r="G219" s="3"/>
      <c r="H219" s="3"/>
      <c r="I219" s="3" t="s">
        <v>33</v>
      </c>
      <c r="J219" s="27">
        <v>42731</v>
      </c>
      <c r="K219" s="27">
        <v>43100</v>
      </c>
      <c r="L219" s="21" t="s">
        <v>716</v>
      </c>
      <c r="M219" s="26">
        <v>43132</v>
      </c>
      <c r="N219" s="23">
        <v>3293.1200000000003</v>
      </c>
      <c r="O219" s="48" t="s">
        <v>1233</v>
      </c>
      <c r="P219" s="72" t="s">
        <v>1320</v>
      </c>
      <c r="Q219" s="45">
        <v>28</v>
      </c>
      <c r="R219" s="34">
        <v>2836</v>
      </c>
      <c r="S219" s="92">
        <v>2303071650</v>
      </c>
      <c r="T219" s="96" t="s">
        <v>715</v>
      </c>
      <c r="U219" s="48" t="s">
        <v>1233</v>
      </c>
      <c r="V219" s="91" t="s">
        <v>1320</v>
      </c>
      <c r="W219" s="32" t="b">
        <f t="shared" si="9"/>
        <v>1</v>
      </c>
      <c r="X219" s="32" t="b">
        <f t="shared" si="10"/>
        <v>1</v>
      </c>
      <c r="Y219" s="32" t="b">
        <f t="shared" si="11"/>
        <v>1</v>
      </c>
    </row>
    <row r="220" spans="1:25" ht="36.6">
      <c r="A220" s="39">
        <v>28</v>
      </c>
      <c r="B220" s="71" t="s">
        <v>1094</v>
      </c>
      <c r="C220" s="36">
        <v>2303320010</v>
      </c>
      <c r="D220" s="18" t="s">
        <v>717</v>
      </c>
      <c r="E220" s="3" t="s">
        <v>718</v>
      </c>
      <c r="F220" s="3" t="s">
        <v>383</v>
      </c>
      <c r="G220" s="4"/>
      <c r="H220" s="4"/>
      <c r="I220" s="3" t="s">
        <v>33</v>
      </c>
      <c r="J220" s="20" t="s">
        <v>567</v>
      </c>
      <c r="K220" s="20">
        <v>43190</v>
      </c>
      <c r="L220" s="21" t="s">
        <v>719</v>
      </c>
      <c r="M220" s="26" t="s">
        <v>720</v>
      </c>
      <c r="N220" s="23">
        <v>2826.29</v>
      </c>
      <c r="O220" s="48" t="s">
        <v>19</v>
      </c>
      <c r="P220" s="72"/>
      <c r="Q220" s="45">
        <v>28</v>
      </c>
      <c r="R220" s="34">
        <v>2837</v>
      </c>
      <c r="S220" s="82">
        <v>2303320010</v>
      </c>
      <c r="T220" s="95" t="s">
        <v>717</v>
      </c>
      <c r="U220" s="77" t="s">
        <v>19</v>
      </c>
      <c r="V220" s="78"/>
      <c r="W220" s="32" t="b">
        <f t="shared" si="9"/>
        <v>1</v>
      </c>
      <c r="X220" s="32" t="b">
        <f t="shared" si="10"/>
        <v>1</v>
      </c>
      <c r="Y220" s="32" t="b">
        <f t="shared" si="11"/>
        <v>1</v>
      </c>
    </row>
    <row r="221" spans="1:25" ht="27">
      <c r="A221" s="39">
        <v>28</v>
      </c>
      <c r="B221" s="71" t="s">
        <v>1095</v>
      </c>
      <c r="C221" s="36">
        <v>2303320060</v>
      </c>
      <c r="D221" s="18" t="s">
        <v>721</v>
      </c>
      <c r="E221" s="3" t="s">
        <v>718</v>
      </c>
      <c r="F221" s="3" t="s">
        <v>329</v>
      </c>
      <c r="G221" s="4"/>
      <c r="H221" s="4"/>
      <c r="I221" s="3" t="s">
        <v>33</v>
      </c>
      <c r="J221" s="20" t="s">
        <v>73</v>
      </c>
      <c r="K221" s="20">
        <v>43190</v>
      </c>
      <c r="L221" s="21" t="s">
        <v>722</v>
      </c>
      <c r="M221" s="26">
        <v>44390</v>
      </c>
      <c r="N221" s="23">
        <v>4178.62</v>
      </c>
      <c r="O221" s="48" t="s">
        <v>723</v>
      </c>
      <c r="P221" s="84" t="s">
        <v>1302</v>
      </c>
      <c r="Q221" s="45">
        <v>28</v>
      </c>
      <c r="R221" s="34">
        <v>2838</v>
      </c>
      <c r="S221" s="82">
        <v>2303320060</v>
      </c>
      <c r="T221" s="95" t="s">
        <v>721</v>
      </c>
      <c r="U221" s="77" t="s">
        <v>723</v>
      </c>
      <c r="V221" s="78" t="s">
        <v>1302</v>
      </c>
      <c r="W221" s="32" t="b">
        <f t="shared" si="9"/>
        <v>1</v>
      </c>
      <c r="X221" s="32" t="b">
        <f t="shared" si="10"/>
        <v>1</v>
      </c>
      <c r="Y221" s="32" t="b">
        <f t="shared" si="11"/>
        <v>1</v>
      </c>
    </row>
    <row r="222" spans="1:25" ht="66.599999999999994">
      <c r="A222" s="39">
        <v>28</v>
      </c>
      <c r="B222" s="71" t="s">
        <v>1096</v>
      </c>
      <c r="C222" s="36">
        <v>2303320090</v>
      </c>
      <c r="D222" s="18" t="s">
        <v>724</v>
      </c>
      <c r="E222" s="3" t="s">
        <v>718</v>
      </c>
      <c r="F222" s="3" t="s">
        <v>626</v>
      </c>
      <c r="G222" s="4"/>
      <c r="H222" s="4"/>
      <c r="I222" s="3" t="s">
        <v>33</v>
      </c>
      <c r="J222" s="27" t="s">
        <v>725</v>
      </c>
      <c r="K222" s="27">
        <v>43190</v>
      </c>
      <c r="L222" s="21" t="s">
        <v>726</v>
      </c>
      <c r="M222" s="26" t="s">
        <v>78</v>
      </c>
      <c r="N222" s="23">
        <v>2512.5100000000002</v>
      </c>
      <c r="O222" s="86" t="s">
        <v>1303</v>
      </c>
      <c r="P222" s="87" t="s">
        <v>1304</v>
      </c>
      <c r="Q222" s="45">
        <v>28</v>
      </c>
      <c r="R222" s="34">
        <v>2839</v>
      </c>
      <c r="S222" s="82">
        <v>2303320090</v>
      </c>
      <c r="T222" s="95" t="s">
        <v>724</v>
      </c>
      <c r="U222" s="77" t="s">
        <v>1303</v>
      </c>
      <c r="V222" s="88" t="s">
        <v>1304</v>
      </c>
      <c r="W222" s="32" t="b">
        <f t="shared" si="9"/>
        <v>1</v>
      </c>
      <c r="X222" s="32" t="b">
        <f t="shared" si="10"/>
        <v>1</v>
      </c>
      <c r="Y222" s="32" t="b">
        <f t="shared" si="11"/>
        <v>1</v>
      </c>
    </row>
    <row r="223" spans="1:25" ht="42">
      <c r="A223" s="39">
        <v>28</v>
      </c>
      <c r="B223" s="71" t="s">
        <v>1097</v>
      </c>
      <c r="C223" s="36">
        <v>2303320130</v>
      </c>
      <c r="D223" s="18" t="s">
        <v>727</v>
      </c>
      <c r="E223" s="3" t="s">
        <v>718</v>
      </c>
      <c r="F223" s="3" t="s">
        <v>383</v>
      </c>
      <c r="G223" s="4"/>
      <c r="H223" s="4"/>
      <c r="I223" s="3" t="s">
        <v>33</v>
      </c>
      <c r="J223" s="20">
        <v>42913</v>
      </c>
      <c r="K223" s="20">
        <v>43190</v>
      </c>
      <c r="L223" s="21" t="s">
        <v>728</v>
      </c>
      <c r="M223" s="26" t="s">
        <v>59</v>
      </c>
      <c r="N223" s="23">
        <v>2681.18</v>
      </c>
      <c r="O223" s="48" t="s">
        <v>1177</v>
      </c>
      <c r="P223" s="72" t="s">
        <v>1178</v>
      </c>
      <c r="Q223" s="45">
        <v>28</v>
      </c>
      <c r="R223" s="34">
        <v>2840</v>
      </c>
      <c r="S223" s="82">
        <v>2303320130</v>
      </c>
      <c r="T223" s="95" t="s">
        <v>727</v>
      </c>
      <c r="U223" s="48" t="s">
        <v>1177</v>
      </c>
      <c r="V223" s="91" t="s">
        <v>1178</v>
      </c>
      <c r="W223" s="32" t="b">
        <f t="shared" si="9"/>
        <v>1</v>
      </c>
      <c r="X223" s="32" t="b">
        <f t="shared" si="10"/>
        <v>1</v>
      </c>
      <c r="Y223" s="32" t="b">
        <f t="shared" si="11"/>
        <v>1</v>
      </c>
    </row>
    <row r="224" spans="1:25" ht="144">
      <c r="A224" s="39">
        <v>28</v>
      </c>
      <c r="B224" s="71" t="s">
        <v>1098</v>
      </c>
      <c r="C224" s="36">
        <v>2303320230</v>
      </c>
      <c r="D224" s="18" t="s">
        <v>729</v>
      </c>
      <c r="E224" s="3" t="s">
        <v>718</v>
      </c>
      <c r="F224" s="3" t="s">
        <v>383</v>
      </c>
      <c r="G224" s="4"/>
      <c r="H224" s="4"/>
      <c r="I224" s="3" t="s">
        <v>33</v>
      </c>
      <c r="J224" s="20" t="s">
        <v>378</v>
      </c>
      <c r="K224" s="20">
        <v>43190</v>
      </c>
      <c r="L224" s="21" t="s">
        <v>730</v>
      </c>
      <c r="M224" s="26" t="s">
        <v>398</v>
      </c>
      <c r="N224" s="23">
        <v>5496.36</v>
      </c>
      <c r="O224" s="18" t="s">
        <v>1321</v>
      </c>
      <c r="P224" s="42" t="s">
        <v>1305</v>
      </c>
      <c r="Q224" s="45">
        <v>28</v>
      </c>
      <c r="R224" s="34">
        <v>2841</v>
      </c>
      <c r="S224" s="82">
        <v>2303320230</v>
      </c>
      <c r="T224" s="95" t="s">
        <v>729</v>
      </c>
      <c r="U224" s="61" t="s">
        <v>1321</v>
      </c>
      <c r="V224" s="97" t="s">
        <v>1305</v>
      </c>
      <c r="W224" s="32" t="b">
        <f t="shared" si="9"/>
        <v>1</v>
      </c>
      <c r="X224" s="32" t="b">
        <f t="shared" si="10"/>
        <v>1</v>
      </c>
      <c r="Y224" s="32" t="b">
        <f t="shared" si="11"/>
        <v>1</v>
      </c>
    </row>
    <row r="225" spans="1:25" ht="40.200000000000003">
      <c r="A225" s="39">
        <v>28</v>
      </c>
      <c r="B225" s="71" t="s">
        <v>1099</v>
      </c>
      <c r="C225" s="36">
        <v>2303320620</v>
      </c>
      <c r="D225" s="18" t="s">
        <v>731</v>
      </c>
      <c r="E225" s="3" t="s">
        <v>718</v>
      </c>
      <c r="F225" s="3" t="s">
        <v>626</v>
      </c>
      <c r="G225" s="4"/>
      <c r="H225" s="4"/>
      <c r="I225" s="3" t="s">
        <v>33</v>
      </c>
      <c r="J225" s="20" t="s">
        <v>199</v>
      </c>
      <c r="K225" s="20">
        <v>43190</v>
      </c>
      <c r="L225" s="21" t="s">
        <v>732</v>
      </c>
      <c r="M225" s="26" t="s">
        <v>142</v>
      </c>
      <c r="N225" s="23">
        <v>1586.03</v>
      </c>
      <c r="O225" s="86" t="s">
        <v>1306</v>
      </c>
      <c r="P225" s="87" t="s">
        <v>1269</v>
      </c>
      <c r="Q225" s="64">
        <v>28</v>
      </c>
      <c r="R225" s="34">
        <v>2842</v>
      </c>
      <c r="S225" s="82">
        <v>2303320620</v>
      </c>
      <c r="T225" s="95" t="s">
        <v>731</v>
      </c>
      <c r="U225" s="77" t="s">
        <v>1306</v>
      </c>
      <c r="V225" s="88" t="s">
        <v>1269</v>
      </c>
      <c r="W225" s="32" t="b">
        <f t="shared" si="9"/>
        <v>1</v>
      </c>
      <c r="X225" s="32" t="b">
        <f t="shared" si="10"/>
        <v>1</v>
      </c>
      <c r="Y225" s="32" t="b">
        <f t="shared" si="11"/>
        <v>1</v>
      </c>
    </row>
    <row r="226" spans="1:25" ht="36.6">
      <c r="A226" s="39">
        <v>28</v>
      </c>
      <c r="B226" s="71" t="s">
        <v>1100</v>
      </c>
      <c r="C226" s="36">
        <v>2303321230</v>
      </c>
      <c r="D226" s="18" t="s">
        <v>733</v>
      </c>
      <c r="E226" s="3" t="s">
        <v>718</v>
      </c>
      <c r="F226" s="3" t="s">
        <v>68</v>
      </c>
      <c r="G226" s="4"/>
      <c r="H226" s="4"/>
      <c r="I226" s="3" t="s">
        <v>33</v>
      </c>
      <c r="J226" s="20">
        <v>43169</v>
      </c>
      <c r="K226" s="20">
        <v>43190</v>
      </c>
      <c r="L226" s="21" t="s">
        <v>734</v>
      </c>
      <c r="M226" s="26">
        <v>44347</v>
      </c>
      <c r="N226" s="23">
        <v>1765.17</v>
      </c>
      <c r="O226" s="48" t="s">
        <v>19</v>
      </c>
      <c r="P226" s="72"/>
      <c r="Q226" s="64">
        <v>28</v>
      </c>
      <c r="R226" s="34">
        <v>2843</v>
      </c>
      <c r="S226" s="82">
        <v>2303321230</v>
      </c>
      <c r="T226" s="95" t="s">
        <v>733</v>
      </c>
      <c r="U226" s="77" t="s">
        <v>19</v>
      </c>
      <c r="V226" s="78"/>
      <c r="W226" s="32" t="b">
        <f t="shared" si="9"/>
        <v>1</v>
      </c>
      <c r="X226" s="32" t="b">
        <f t="shared" si="10"/>
        <v>1</v>
      </c>
      <c r="Y226" s="32" t="b">
        <f t="shared" si="11"/>
        <v>1</v>
      </c>
    </row>
    <row r="227" spans="1:25" ht="42">
      <c r="A227" s="39">
        <v>28</v>
      </c>
      <c r="B227" s="71" t="s">
        <v>1101</v>
      </c>
      <c r="C227" s="36">
        <v>2303321280</v>
      </c>
      <c r="D227" s="18" t="s">
        <v>735</v>
      </c>
      <c r="E227" s="3" t="s">
        <v>718</v>
      </c>
      <c r="F227" s="3" t="s">
        <v>68</v>
      </c>
      <c r="G227" s="4"/>
      <c r="H227" s="4"/>
      <c r="I227" s="3" t="s">
        <v>33</v>
      </c>
      <c r="J227" s="27" t="s">
        <v>80</v>
      </c>
      <c r="K227" s="27">
        <v>43190</v>
      </c>
      <c r="L227" s="21" t="s">
        <v>736</v>
      </c>
      <c r="M227" s="26" t="s">
        <v>105</v>
      </c>
      <c r="N227" s="23">
        <v>5131.8599999999997</v>
      </c>
      <c r="O227" s="48" t="s">
        <v>1194</v>
      </c>
      <c r="P227" s="72" t="s">
        <v>1193</v>
      </c>
      <c r="Q227" s="64">
        <v>28</v>
      </c>
      <c r="R227" s="34">
        <v>2844</v>
      </c>
      <c r="S227" s="82">
        <v>2303321280</v>
      </c>
      <c r="T227" s="95" t="s">
        <v>735</v>
      </c>
      <c r="U227" s="48" t="s">
        <v>1194</v>
      </c>
      <c r="V227" s="91" t="s">
        <v>1193</v>
      </c>
      <c r="W227" s="32" t="b">
        <f t="shared" si="9"/>
        <v>1</v>
      </c>
      <c r="X227" s="32" t="b">
        <f t="shared" si="10"/>
        <v>1</v>
      </c>
      <c r="Y227" s="32" t="b">
        <f t="shared" si="11"/>
        <v>1</v>
      </c>
    </row>
    <row r="228" spans="1:25" ht="36.6">
      <c r="A228" s="39">
        <v>28</v>
      </c>
      <c r="B228" s="71" t="s">
        <v>1102</v>
      </c>
      <c r="C228" s="36">
        <v>2303321440</v>
      </c>
      <c r="D228" s="18" t="s">
        <v>737</v>
      </c>
      <c r="E228" s="3" t="s">
        <v>718</v>
      </c>
      <c r="F228" s="3" t="s">
        <v>68</v>
      </c>
      <c r="G228" s="4"/>
      <c r="H228" s="4"/>
      <c r="I228" s="3" t="s">
        <v>33</v>
      </c>
      <c r="J228" s="20" t="s">
        <v>162</v>
      </c>
      <c r="K228" s="20">
        <v>43190</v>
      </c>
      <c r="L228" s="21" t="s">
        <v>738</v>
      </c>
      <c r="M228" s="26" t="s">
        <v>142</v>
      </c>
      <c r="N228" s="23">
        <v>1511.85</v>
      </c>
      <c r="O228" s="48" t="s">
        <v>19</v>
      </c>
      <c r="P228" s="72"/>
      <c r="Q228" s="64">
        <v>28</v>
      </c>
      <c r="R228" s="34">
        <v>2845</v>
      </c>
      <c r="S228" s="82">
        <v>2303321440</v>
      </c>
      <c r="T228" s="95" t="s">
        <v>737</v>
      </c>
      <c r="U228" s="77" t="s">
        <v>19</v>
      </c>
      <c r="V228" s="78"/>
      <c r="W228" s="32" t="b">
        <f t="shared" si="9"/>
        <v>1</v>
      </c>
      <c r="X228" s="32" t="b">
        <f t="shared" si="10"/>
        <v>1</v>
      </c>
      <c r="Y228" s="32" t="b">
        <f t="shared" si="11"/>
        <v>1</v>
      </c>
    </row>
    <row r="229" spans="1:25" ht="36.6">
      <c r="A229" s="39">
        <v>28</v>
      </c>
      <c r="B229" s="71" t="s">
        <v>1103</v>
      </c>
      <c r="C229" s="36">
        <v>2303321860</v>
      </c>
      <c r="D229" s="18" t="s">
        <v>740</v>
      </c>
      <c r="E229" s="3" t="s">
        <v>718</v>
      </c>
      <c r="F229" s="3" t="s">
        <v>457</v>
      </c>
      <c r="G229" s="4"/>
      <c r="H229" s="4"/>
      <c r="I229" s="3" t="s">
        <v>33</v>
      </c>
      <c r="J229" s="20" t="s">
        <v>741</v>
      </c>
      <c r="K229" s="20">
        <v>43190</v>
      </c>
      <c r="L229" s="21" t="s">
        <v>742</v>
      </c>
      <c r="M229" s="26" t="s">
        <v>82</v>
      </c>
      <c r="N229" s="23">
        <v>1395.52</v>
      </c>
      <c r="O229" s="48" t="s">
        <v>19</v>
      </c>
      <c r="P229" s="72"/>
      <c r="Q229" s="64">
        <v>28</v>
      </c>
      <c r="R229" s="34">
        <v>2847</v>
      </c>
      <c r="S229" s="82">
        <v>2303321860</v>
      </c>
      <c r="T229" s="95" t="s">
        <v>740</v>
      </c>
      <c r="U229" s="77" t="s">
        <v>19</v>
      </c>
      <c r="V229" s="78"/>
      <c r="W229" s="32" t="b">
        <f t="shared" si="9"/>
        <v>1</v>
      </c>
      <c r="X229" s="32" t="b">
        <f t="shared" si="10"/>
        <v>1</v>
      </c>
      <c r="Y229" s="32" t="b">
        <f t="shared" si="11"/>
        <v>1</v>
      </c>
    </row>
    <row r="230" spans="1:25" ht="27">
      <c r="A230" s="39">
        <v>28</v>
      </c>
      <c r="B230" s="71" t="s">
        <v>1104</v>
      </c>
      <c r="C230" s="36">
        <v>2303322010</v>
      </c>
      <c r="D230" s="18" t="s">
        <v>743</v>
      </c>
      <c r="E230" s="3" t="s">
        <v>718</v>
      </c>
      <c r="F230" s="3" t="s">
        <v>457</v>
      </c>
      <c r="G230" s="4"/>
      <c r="H230" s="4"/>
      <c r="I230" s="3" t="s">
        <v>33</v>
      </c>
      <c r="J230" s="20" t="s">
        <v>744</v>
      </c>
      <c r="K230" s="20">
        <v>43190</v>
      </c>
      <c r="L230" s="21"/>
      <c r="M230" s="26"/>
      <c r="N230" s="23">
        <v>2131.73</v>
      </c>
      <c r="O230" s="48"/>
      <c r="P230" s="72"/>
      <c r="Q230" s="64">
        <v>28</v>
      </c>
      <c r="R230" s="34">
        <v>2848</v>
      </c>
      <c r="S230" s="82">
        <v>2303322010</v>
      </c>
      <c r="T230" s="95" t="s">
        <v>743</v>
      </c>
      <c r="U230" s="77"/>
      <c r="V230" s="78"/>
      <c r="W230" s="32" t="b">
        <f t="shared" si="9"/>
        <v>1</v>
      </c>
      <c r="X230" s="32" t="b">
        <f t="shared" si="10"/>
        <v>1</v>
      </c>
      <c r="Y230" s="32" t="b">
        <f t="shared" si="11"/>
        <v>1</v>
      </c>
    </row>
    <row r="231" spans="1:25" ht="42">
      <c r="A231" s="39">
        <v>28</v>
      </c>
      <c r="B231" s="71" t="s">
        <v>1105</v>
      </c>
      <c r="C231" s="36">
        <v>2303322120</v>
      </c>
      <c r="D231" s="18" t="s">
        <v>747</v>
      </c>
      <c r="E231" s="3" t="s">
        <v>718</v>
      </c>
      <c r="F231" s="3" t="s">
        <v>746</v>
      </c>
      <c r="G231" s="4"/>
      <c r="H231" s="4"/>
      <c r="I231" s="3" t="s">
        <v>33</v>
      </c>
      <c r="J231" s="20" t="s">
        <v>748</v>
      </c>
      <c r="K231" s="20">
        <v>43190</v>
      </c>
      <c r="L231" s="21" t="s">
        <v>749</v>
      </c>
      <c r="M231" s="26" t="s">
        <v>41</v>
      </c>
      <c r="N231" s="23">
        <v>3763.09</v>
      </c>
      <c r="O231" s="48" t="s">
        <v>1186</v>
      </c>
      <c r="P231" s="72" t="s">
        <v>1185</v>
      </c>
      <c r="Q231" s="64">
        <v>28</v>
      </c>
      <c r="R231" s="34">
        <v>2850</v>
      </c>
      <c r="S231" s="82">
        <v>2303322120</v>
      </c>
      <c r="T231" s="95" t="s">
        <v>747</v>
      </c>
      <c r="U231" s="48" t="s">
        <v>1186</v>
      </c>
      <c r="V231" s="91" t="s">
        <v>1185</v>
      </c>
      <c r="W231" s="32" t="b">
        <f t="shared" si="9"/>
        <v>1</v>
      </c>
      <c r="X231" s="32" t="b">
        <f t="shared" si="10"/>
        <v>1</v>
      </c>
      <c r="Y231" s="32" t="b">
        <f t="shared" si="11"/>
        <v>1</v>
      </c>
    </row>
    <row r="232" spans="1:25" ht="42">
      <c r="A232" s="39">
        <v>28</v>
      </c>
      <c r="B232" s="71" t="s">
        <v>1106</v>
      </c>
      <c r="C232" s="36">
        <v>2303322330</v>
      </c>
      <c r="D232" s="18" t="s">
        <v>750</v>
      </c>
      <c r="E232" s="3" t="s">
        <v>718</v>
      </c>
      <c r="F232" s="3" t="s">
        <v>751</v>
      </c>
      <c r="G232" s="4"/>
      <c r="H232" s="4"/>
      <c r="I232" s="3" t="s">
        <v>33</v>
      </c>
      <c r="J232" s="27">
        <v>43131</v>
      </c>
      <c r="K232" s="27">
        <v>43190</v>
      </c>
      <c r="L232" s="21" t="s">
        <v>752</v>
      </c>
      <c r="M232" s="26" t="s">
        <v>64</v>
      </c>
      <c r="N232" s="23">
        <v>1200.7</v>
      </c>
      <c r="O232" s="48" t="s">
        <v>753</v>
      </c>
      <c r="P232" s="72" t="s">
        <v>1155</v>
      </c>
      <c r="Q232" s="64">
        <v>28</v>
      </c>
      <c r="R232" s="34">
        <v>2851</v>
      </c>
      <c r="S232" s="82">
        <v>2303322330</v>
      </c>
      <c r="T232" s="95" t="s">
        <v>750</v>
      </c>
      <c r="U232" s="77" t="s">
        <v>753</v>
      </c>
      <c r="V232" s="91" t="s">
        <v>1155</v>
      </c>
      <c r="W232" s="32" t="b">
        <f t="shared" si="9"/>
        <v>1</v>
      </c>
      <c r="X232" s="32" t="b">
        <f t="shared" si="10"/>
        <v>1</v>
      </c>
      <c r="Y232" s="32" t="b">
        <f t="shared" si="11"/>
        <v>1</v>
      </c>
    </row>
    <row r="233" spans="1:25" ht="28.2">
      <c r="A233" s="39">
        <v>28</v>
      </c>
      <c r="B233" s="71" t="s">
        <v>1107</v>
      </c>
      <c r="C233" s="36">
        <v>2303322440</v>
      </c>
      <c r="D233" s="18" t="s">
        <v>754</v>
      </c>
      <c r="E233" s="3" t="s">
        <v>718</v>
      </c>
      <c r="F233" s="3" t="s">
        <v>751</v>
      </c>
      <c r="G233" s="4"/>
      <c r="H233" s="4"/>
      <c r="I233" s="3" t="s">
        <v>33</v>
      </c>
      <c r="J233" s="27" t="s">
        <v>124</v>
      </c>
      <c r="K233" s="27">
        <v>43190</v>
      </c>
      <c r="L233" s="21" t="s">
        <v>755</v>
      </c>
      <c r="M233" s="28" t="s">
        <v>87</v>
      </c>
      <c r="N233" s="23">
        <v>8058.92</v>
      </c>
      <c r="O233" s="48" t="s">
        <v>1238</v>
      </c>
      <c r="P233" s="72" t="s">
        <v>1239</v>
      </c>
      <c r="Q233" s="64">
        <v>28</v>
      </c>
      <c r="R233" s="34">
        <v>2852</v>
      </c>
      <c r="S233" s="82">
        <v>2303322440</v>
      </c>
      <c r="T233" s="95" t="s">
        <v>754</v>
      </c>
      <c r="U233" s="48" t="s">
        <v>1238</v>
      </c>
      <c r="V233" s="91" t="s">
        <v>1239</v>
      </c>
      <c r="W233" s="32" t="b">
        <f t="shared" si="9"/>
        <v>1</v>
      </c>
      <c r="X233" s="32" t="b">
        <f t="shared" si="10"/>
        <v>1</v>
      </c>
      <c r="Y233" s="32" t="b">
        <f t="shared" si="11"/>
        <v>1</v>
      </c>
    </row>
    <row r="234" spans="1:25" ht="40.200000000000003">
      <c r="A234" s="39">
        <v>28</v>
      </c>
      <c r="B234" s="71" t="s">
        <v>1108</v>
      </c>
      <c r="C234" s="36">
        <v>2303330090</v>
      </c>
      <c r="D234" s="18" t="s">
        <v>756</v>
      </c>
      <c r="E234" s="3" t="s">
        <v>757</v>
      </c>
      <c r="F234" s="3" t="s">
        <v>758</v>
      </c>
      <c r="G234" s="4"/>
      <c r="H234" s="4"/>
      <c r="I234" s="3" t="s">
        <v>33</v>
      </c>
      <c r="J234" s="20" t="s">
        <v>43</v>
      </c>
      <c r="K234" s="20">
        <v>43190</v>
      </c>
      <c r="L234" s="21" t="s">
        <v>759</v>
      </c>
      <c r="M234" s="26" t="s">
        <v>59</v>
      </c>
      <c r="N234" s="23">
        <v>1701.12</v>
      </c>
      <c r="O234" s="48" t="s">
        <v>760</v>
      </c>
      <c r="P234" s="84" t="s">
        <v>1307</v>
      </c>
      <c r="Q234" s="64">
        <v>28</v>
      </c>
      <c r="R234" s="34">
        <v>2853</v>
      </c>
      <c r="S234" s="82">
        <v>2303330090</v>
      </c>
      <c r="T234" s="95" t="s">
        <v>756</v>
      </c>
      <c r="U234" s="77" t="s">
        <v>760</v>
      </c>
      <c r="V234" s="78" t="s">
        <v>1307</v>
      </c>
      <c r="W234" s="32" t="b">
        <f t="shared" si="9"/>
        <v>1</v>
      </c>
      <c r="X234" s="32" t="b">
        <f t="shared" si="10"/>
        <v>1</v>
      </c>
      <c r="Y234" s="32" t="b">
        <f t="shared" si="11"/>
        <v>1</v>
      </c>
    </row>
    <row r="235" spans="1:25" ht="36.6">
      <c r="A235" s="39">
        <v>28</v>
      </c>
      <c r="B235" s="71" t="s">
        <v>1109</v>
      </c>
      <c r="C235" s="36">
        <v>2303330190</v>
      </c>
      <c r="D235" s="18" t="s">
        <v>761</v>
      </c>
      <c r="E235" s="3" t="s">
        <v>757</v>
      </c>
      <c r="F235" s="3" t="s">
        <v>758</v>
      </c>
      <c r="G235" s="4"/>
      <c r="H235" s="4"/>
      <c r="I235" s="3" t="s">
        <v>33</v>
      </c>
      <c r="J235" s="27" t="s">
        <v>111</v>
      </c>
      <c r="K235" s="27">
        <v>43190</v>
      </c>
      <c r="L235" s="21" t="s">
        <v>762</v>
      </c>
      <c r="M235" s="26" t="s">
        <v>138</v>
      </c>
      <c r="N235" s="23">
        <v>2532.29</v>
      </c>
      <c r="O235" s="48" t="s">
        <v>19</v>
      </c>
      <c r="P235" s="72"/>
      <c r="Q235" s="64">
        <v>28</v>
      </c>
      <c r="R235" s="34">
        <v>2854</v>
      </c>
      <c r="S235" s="82">
        <v>2303330190</v>
      </c>
      <c r="T235" s="95" t="s">
        <v>761</v>
      </c>
      <c r="U235" s="77" t="s">
        <v>19</v>
      </c>
      <c r="V235" s="78"/>
      <c r="W235" s="32" t="b">
        <f t="shared" si="9"/>
        <v>1</v>
      </c>
      <c r="X235" s="32" t="b">
        <f t="shared" si="10"/>
        <v>1</v>
      </c>
      <c r="Y235" s="32" t="b">
        <f t="shared" si="11"/>
        <v>1</v>
      </c>
    </row>
    <row r="236" spans="1:25" ht="36.6">
      <c r="A236" s="39">
        <v>28</v>
      </c>
      <c r="B236" s="71" t="s">
        <v>1110</v>
      </c>
      <c r="C236" s="36">
        <v>2303330760</v>
      </c>
      <c r="D236" s="18" t="s">
        <v>763</v>
      </c>
      <c r="E236" s="3" t="s">
        <v>757</v>
      </c>
      <c r="F236" s="3" t="s">
        <v>48</v>
      </c>
      <c r="G236" s="4"/>
      <c r="H236" s="4"/>
      <c r="I236" s="3" t="s">
        <v>33</v>
      </c>
      <c r="J236" s="20" t="s">
        <v>764</v>
      </c>
      <c r="K236" s="20">
        <v>43190</v>
      </c>
      <c r="L236" s="21" t="s">
        <v>765</v>
      </c>
      <c r="M236" s="26" t="s">
        <v>138</v>
      </c>
      <c r="N236" s="23">
        <v>3189.73</v>
      </c>
      <c r="O236" s="48" t="s">
        <v>19</v>
      </c>
      <c r="P236" s="72"/>
      <c r="Q236" s="64">
        <v>28</v>
      </c>
      <c r="R236" s="34">
        <v>2855</v>
      </c>
      <c r="S236" s="82">
        <v>2303330760</v>
      </c>
      <c r="T236" s="95" t="s">
        <v>763</v>
      </c>
      <c r="U236" s="77" t="s">
        <v>19</v>
      </c>
      <c r="V236" s="78"/>
      <c r="W236" s="32" t="b">
        <f t="shared" si="9"/>
        <v>1</v>
      </c>
      <c r="X236" s="32" t="b">
        <f t="shared" si="10"/>
        <v>1</v>
      </c>
      <c r="Y236" s="32" t="b">
        <f t="shared" si="11"/>
        <v>1</v>
      </c>
    </row>
    <row r="237" spans="1:25" ht="36.6">
      <c r="A237" s="39">
        <v>28</v>
      </c>
      <c r="B237" s="71" t="s">
        <v>1111</v>
      </c>
      <c r="C237" s="36">
        <v>2303330920</v>
      </c>
      <c r="D237" s="18" t="s">
        <v>766</v>
      </c>
      <c r="E237" s="3" t="s">
        <v>757</v>
      </c>
      <c r="F237" s="3" t="s">
        <v>48</v>
      </c>
      <c r="G237" s="4"/>
      <c r="H237" s="4"/>
      <c r="I237" s="3" t="s">
        <v>33</v>
      </c>
      <c r="J237" s="27" t="s">
        <v>741</v>
      </c>
      <c r="K237" s="27">
        <v>43190</v>
      </c>
      <c r="L237" s="21" t="s">
        <v>767</v>
      </c>
      <c r="M237" s="26" t="s">
        <v>105</v>
      </c>
      <c r="N237" s="23">
        <v>2000</v>
      </c>
      <c r="O237" s="48" t="s">
        <v>19</v>
      </c>
      <c r="P237" s="72"/>
      <c r="Q237" s="64">
        <v>28</v>
      </c>
      <c r="R237" s="34">
        <v>2856</v>
      </c>
      <c r="S237" s="82">
        <v>2303330920</v>
      </c>
      <c r="T237" s="95" t="s">
        <v>766</v>
      </c>
      <c r="U237" s="77" t="s">
        <v>19</v>
      </c>
      <c r="V237" s="78"/>
      <c r="W237" s="32" t="b">
        <f t="shared" si="9"/>
        <v>1</v>
      </c>
      <c r="X237" s="32" t="b">
        <f t="shared" si="10"/>
        <v>1</v>
      </c>
      <c r="Y237" s="32" t="b">
        <f t="shared" si="11"/>
        <v>1</v>
      </c>
    </row>
    <row r="238" spans="1:25" ht="27">
      <c r="A238" s="39">
        <v>28</v>
      </c>
      <c r="B238" s="71" t="s">
        <v>1112</v>
      </c>
      <c r="C238" s="36">
        <v>2303340410</v>
      </c>
      <c r="D238" s="18" t="s">
        <v>769</v>
      </c>
      <c r="E238" s="3" t="s">
        <v>770</v>
      </c>
      <c r="F238" s="3" t="s">
        <v>771</v>
      </c>
      <c r="G238" s="4"/>
      <c r="H238" s="4"/>
      <c r="I238" s="3" t="s">
        <v>33</v>
      </c>
      <c r="J238" s="20" t="s">
        <v>772</v>
      </c>
      <c r="K238" s="20">
        <v>43190</v>
      </c>
      <c r="L238" s="21"/>
      <c r="M238" s="26"/>
      <c r="N238" s="23">
        <v>2970.29</v>
      </c>
      <c r="O238" s="48"/>
      <c r="P238" s="72"/>
      <c r="Q238" s="64">
        <v>28</v>
      </c>
      <c r="R238" s="34">
        <v>2858</v>
      </c>
      <c r="S238" s="82">
        <v>2303340410</v>
      </c>
      <c r="T238" s="95" t="s">
        <v>769</v>
      </c>
      <c r="U238" s="77"/>
      <c r="V238" s="78"/>
      <c r="W238" s="32" t="b">
        <f t="shared" si="9"/>
        <v>1</v>
      </c>
      <c r="X238" s="32" t="b">
        <f t="shared" si="10"/>
        <v>1</v>
      </c>
      <c r="Y238" s="32" t="b">
        <f t="shared" si="11"/>
        <v>1</v>
      </c>
    </row>
    <row r="239" spans="1:25" ht="42">
      <c r="A239" s="39">
        <v>28</v>
      </c>
      <c r="B239" s="71" t="s">
        <v>1113</v>
      </c>
      <c r="C239" s="3">
        <v>2303200420</v>
      </c>
      <c r="D239" s="18" t="s">
        <v>773</v>
      </c>
      <c r="E239" s="3" t="s">
        <v>515</v>
      </c>
      <c r="F239" s="3" t="s">
        <v>77</v>
      </c>
      <c r="G239" s="3"/>
      <c r="H239" s="3"/>
      <c r="I239" s="3" t="s">
        <v>33</v>
      </c>
      <c r="J239" s="20">
        <v>43012</v>
      </c>
      <c r="K239" s="20">
        <v>43190</v>
      </c>
      <c r="L239" s="21" t="s">
        <v>774</v>
      </c>
      <c r="M239" s="26">
        <v>44308</v>
      </c>
      <c r="N239" s="23">
        <v>3229.64</v>
      </c>
      <c r="O239" s="48" t="s">
        <v>1153</v>
      </c>
      <c r="P239" s="72" t="s">
        <v>1154</v>
      </c>
      <c r="Q239" s="64">
        <v>28</v>
      </c>
      <c r="R239" s="34">
        <v>2859</v>
      </c>
      <c r="S239" s="92">
        <v>2303200420</v>
      </c>
      <c r="T239" s="96" t="s">
        <v>773</v>
      </c>
      <c r="U239" s="48" t="s">
        <v>1153</v>
      </c>
      <c r="V239" s="91" t="s">
        <v>1154</v>
      </c>
      <c r="W239" s="32" t="b">
        <f t="shared" si="9"/>
        <v>1</v>
      </c>
      <c r="X239" s="32" t="b">
        <f t="shared" si="10"/>
        <v>1</v>
      </c>
      <c r="Y239" s="32" t="b">
        <f t="shared" si="11"/>
        <v>1</v>
      </c>
    </row>
    <row r="240" spans="1:25" ht="27">
      <c r="A240" s="39">
        <v>28</v>
      </c>
      <c r="B240" s="71" t="s">
        <v>1114</v>
      </c>
      <c r="C240" s="36">
        <v>2303350420</v>
      </c>
      <c r="D240" s="18" t="s">
        <v>775</v>
      </c>
      <c r="E240" s="3" t="s">
        <v>494</v>
      </c>
      <c r="F240" s="3" t="s">
        <v>48</v>
      </c>
      <c r="G240" s="4"/>
      <c r="H240" s="4"/>
      <c r="I240" s="3" t="s">
        <v>33</v>
      </c>
      <c r="J240" s="20" t="s">
        <v>103</v>
      </c>
      <c r="K240" s="20">
        <v>43190</v>
      </c>
      <c r="L240" s="21"/>
      <c r="M240" s="26"/>
      <c r="N240" s="23">
        <v>3088</v>
      </c>
      <c r="O240" s="48"/>
      <c r="P240" s="72"/>
      <c r="Q240" s="64">
        <v>28</v>
      </c>
      <c r="R240" s="34">
        <v>2860</v>
      </c>
      <c r="S240" s="82">
        <v>2303350420</v>
      </c>
      <c r="T240" s="95" t="s">
        <v>775</v>
      </c>
      <c r="U240" s="77"/>
      <c r="V240" s="78"/>
      <c r="W240" s="32" t="b">
        <f t="shared" si="9"/>
        <v>1</v>
      </c>
      <c r="X240" s="32" t="b">
        <f t="shared" si="10"/>
        <v>1</v>
      </c>
      <c r="Y240" s="32" t="b">
        <f t="shared" si="11"/>
        <v>1</v>
      </c>
    </row>
    <row r="241" spans="1:25" ht="36.6">
      <c r="A241" s="39">
        <v>28</v>
      </c>
      <c r="B241" s="71" t="s">
        <v>1115</v>
      </c>
      <c r="C241" s="36">
        <v>2303350610</v>
      </c>
      <c r="D241" s="18" t="s">
        <v>776</v>
      </c>
      <c r="E241" s="3" t="s">
        <v>494</v>
      </c>
      <c r="F241" s="3" t="s">
        <v>48</v>
      </c>
      <c r="G241" s="4"/>
      <c r="H241" s="4"/>
      <c r="I241" s="3" t="s">
        <v>33</v>
      </c>
      <c r="J241" s="20" t="s">
        <v>503</v>
      </c>
      <c r="K241" s="20">
        <v>43190</v>
      </c>
      <c r="L241" s="21" t="s">
        <v>777</v>
      </c>
      <c r="M241" s="28" t="s">
        <v>87</v>
      </c>
      <c r="N241" s="23">
        <v>6512.82</v>
      </c>
      <c r="O241" s="48" t="s">
        <v>19</v>
      </c>
      <c r="P241" s="72"/>
      <c r="Q241" s="64">
        <v>28</v>
      </c>
      <c r="R241" s="34">
        <v>2861</v>
      </c>
      <c r="S241" s="82">
        <v>2303350610</v>
      </c>
      <c r="T241" s="95" t="s">
        <v>776</v>
      </c>
      <c r="U241" s="77" t="s">
        <v>19</v>
      </c>
      <c r="V241" s="78"/>
      <c r="W241" s="32" t="b">
        <f t="shared" si="9"/>
        <v>1</v>
      </c>
      <c r="X241" s="32" t="b">
        <f t="shared" si="10"/>
        <v>1</v>
      </c>
      <c r="Y241" s="32" t="b">
        <f t="shared" si="11"/>
        <v>1</v>
      </c>
    </row>
    <row r="242" spans="1:25" ht="42">
      <c r="A242" s="39">
        <v>28</v>
      </c>
      <c r="B242" s="71" t="s">
        <v>1116</v>
      </c>
      <c r="C242" s="3">
        <v>2303140540</v>
      </c>
      <c r="D242" s="18" t="s">
        <v>778</v>
      </c>
      <c r="E242" s="3" t="s">
        <v>309</v>
      </c>
      <c r="F242" s="3" t="s">
        <v>84</v>
      </c>
      <c r="G242" s="3"/>
      <c r="H242" s="3"/>
      <c r="I242" s="3" t="s">
        <v>33</v>
      </c>
      <c r="J242" s="27">
        <v>43123</v>
      </c>
      <c r="K242" s="27">
        <v>43190</v>
      </c>
      <c r="L242" s="21" t="s">
        <v>779</v>
      </c>
      <c r="M242" s="26">
        <v>43123</v>
      </c>
      <c r="N242" s="23">
        <v>895.08999999999992</v>
      </c>
      <c r="O242" s="48" t="s">
        <v>1174</v>
      </c>
      <c r="P242" s="72" t="s">
        <v>1322</v>
      </c>
      <c r="Q242" s="64">
        <v>28</v>
      </c>
      <c r="R242" s="34">
        <v>2862</v>
      </c>
      <c r="S242" s="92">
        <v>2303140540</v>
      </c>
      <c r="T242" s="96" t="s">
        <v>778</v>
      </c>
      <c r="U242" s="48" t="s">
        <v>1174</v>
      </c>
      <c r="V242" s="91" t="s">
        <v>1322</v>
      </c>
      <c r="W242" s="32" t="b">
        <f t="shared" si="9"/>
        <v>1</v>
      </c>
      <c r="X242" s="32" t="b">
        <f t="shared" si="10"/>
        <v>1</v>
      </c>
      <c r="Y242" s="32" t="b">
        <f t="shared" si="11"/>
        <v>1</v>
      </c>
    </row>
    <row r="243" spans="1:25" ht="42">
      <c r="A243" s="39">
        <v>28</v>
      </c>
      <c r="B243" s="71" t="s">
        <v>1117</v>
      </c>
      <c r="C243" s="36">
        <v>2303351000</v>
      </c>
      <c r="D243" s="18" t="s">
        <v>781</v>
      </c>
      <c r="E243" s="3" t="s">
        <v>494</v>
      </c>
      <c r="F243" s="3" t="s">
        <v>343</v>
      </c>
      <c r="G243" s="4"/>
      <c r="H243" s="4"/>
      <c r="I243" s="3" t="s">
        <v>33</v>
      </c>
      <c r="J243" s="20" t="s">
        <v>782</v>
      </c>
      <c r="K243" s="20">
        <v>43190</v>
      </c>
      <c r="L243" s="21" t="s">
        <v>783</v>
      </c>
      <c r="M243" s="26" t="s">
        <v>419</v>
      </c>
      <c r="N243" s="23">
        <v>2001.54</v>
      </c>
      <c r="O243" s="48" t="s">
        <v>1181</v>
      </c>
      <c r="P243" s="72" t="s">
        <v>1180</v>
      </c>
      <c r="Q243" s="64">
        <v>28</v>
      </c>
      <c r="R243" s="34">
        <v>2864</v>
      </c>
      <c r="S243" s="82">
        <v>2303351000</v>
      </c>
      <c r="T243" s="95" t="s">
        <v>781</v>
      </c>
      <c r="U243" s="48" t="s">
        <v>1181</v>
      </c>
      <c r="V243" s="91" t="s">
        <v>1180</v>
      </c>
      <c r="W243" s="32" t="b">
        <f t="shared" si="9"/>
        <v>1</v>
      </c>
      <c r="X243" s="32" t="b">
        <f t="shared" si="10"/>
        <v>1</v>
      </c>
      <c r="Y243" s="32" t="b">
        <f t="shared" si="11"/>
        <v>1</v>
      </c>
    </row>
    <row r="244" spans="1:25" ht="27">
      <c r="A244" s="39">
        <v>28</v>
      </c>
      <c r="B244" s="71" t="s">
        <v>1118</v>
      </c>
      <c r="C244" s="36">
        <v>2303360590</v>
      </c>
      <c r="D244" s="18" t="s">
        <v>784</v>
      </c>
      <c r="E244" s="3" t="s">
        <v>785</v>
      </c>
      <c r="F244" s="3" t="s">
        <v>288</v>
      </c>
      <c r="G244" s="4"/>
      <c r="H244" s="4"/>
      <c r="I244" s="3" t="s">
        <v>33</v>
      </c>
      <c r="J244" s="20" t="s">
        <v>786</v>
      </c>
      <c r="K244" s="20">
        <v>43190</v>
      </c>
      <c r="L244" s="21" t="s">
        <v>787</v>
      </c>
      <c r="M244" s="26" t="s">
        <v>51</v>
      </c>
      <c r="N244" s="23">
        <v>2090.3200000000002</v>
      </c>
      <c r="O244" s="48" t="s">
        <v>788</v>
      </c>
      <c r="P244" s="84" t="s">
        <v>1308</v>
      </c>
      <c r="Q244" s="64">
        <v>28</v>
      </c>
      <c r="R244" s="34">
        <v>2865</v>
      </c>
      <c r="S244" s="82">
        <v>2303360590</v>
      </c>
      <c r="T244" s="95" t="s">
        <v>784</v>
      </c>
      <c r="U244" s="77" t="s">
        <v>788</v>
      </c>
      <c r="V244" s="78" t="s">
        <v>1308</v>
      </c>
      <c r="W244" s="32" t="b">
        <f t="shared" si="9"/>
        <v>1</v>
      </c>
      <c r="X244" s="32" t="b">
        <f t="shared" si="10"/>
        <v>1</v>
      </c>
      <c r="Y244" s="32" t="b">
        <f t="shared" si="11"/>
        <v>1</v>
      </c>
    </row>
    <row r="245" spans="1:25" ht="42">
      <c r="A245" s="39">
        <v>28</v>
      </c>
      <c r="B245" s="71" t="s">
        <v>1119</v>
      </c>
      <c r="C245" s="36">
        <v>2303360750</v>
      </c>
      <c r="D245" s="18" t="s">
        <v>789</v>
      </c>
      <c r="E245" s="3" t="s">
        <v>785</v>
      </c>
      <c r="F245" s="3" t="s">
        <v>288</v>
      </c>
      <c r="G245" s="4"/>
      <c r="H245" s="4"/>
      <c r="I245" s="3" t="s">
        <v>33</v>
      </c>
      <c r="J245" s="27" t="s">
        <v>80</v>
      </c>
      <c r="K245" s="27">
        <v>43190</v>
      </c>
      <c r="L245" s="21" t="s">
        <v>790</v>
      </c>
      <c r="M245" s="26" t="s">
        <v>51</v>
      </c>
      <c r="N245" s="23">
        <v>1132.5</v>
      </c>
      <c r="O245" s="48" t="s">
        <v>1221</v>
      </c>
      <c r="P245" s="72" t="s">
        <v>1220</v>
      </c>
      <c r="Q245" s="64">
        <v>28</v>
      </c>
      <c r="R245" s="34">
        <v>2866</v>
      </c>
      <c r="S245" s="82">
        <v>2303360750</v>
      </c>
      <c r="T245" s="95" t="s">
        <v>789</v>
      </c>
      <c r="U245" s="48" t="s">
        <v>1221</v>
      </c>
      <c r="V245" s="91" t="s">
        <v>1220</v>
      </c>
      <c r="W245" s="32" t="b">
        <f t="shared" si="9"/>
        <v>1</v>
      </c>
      <c r="X245" s="32" t="b">
        <f t="shared" si="10"/>
        <v>1</v>
      </c>
      <c r="Y245" s="32" t="b">
        <f t="shared" si="11"/>
        <v>1</v>
      </c>
    </row>
    <row r="246" spans="1:25" ht="36.6">
      <c r="A246" s="39">
        <v>28</v>
      </c>
      <c r="B246" s="71" t="s">
        <v>1120</v>
      </c>
      <c r="C246" s="36">
        <v>2303370060</v>
      </c>
      <c r="D246" s="18" t="s">
        <v>791</v>
      </c>
      <c r="E246" s="3" t="s">
        <v>25</v>
      </c>
      <c r="F246" s="3" t="s">
        <v>77</v>
      </c>
      <c r="G246" s="4"/>
      <c r="H246" s="4"/>
      <c r="I246" s="3" t="s">
        <v>33</v>
      </c>
      <c r="J246" s="20" t="s">
        <v>333</v>
      </c>
      <c r="K246" s="20">
        <v>43190</v>
      </c>
      <c r="L246" s="21" t="s">
        <v>792</v>
      </c>
      <c r="M246" s="26" t="s">
        <v>82</v>
      </c>
      <c r="N246" s="23">
        <v>1366.85</v>
      </c>
      <c r="O246" s="48" t="s">
        <v>19</v>
      </c>
      <c r="P246" s="72"/>
      <c r="Q246" s="64">
        <v>28</v>
      </c>
      <c r="R246" s="34">
        <v>2867</v>
      </c>
      <c r="S246" s="82">
        <v>2303370060</v>
      </c>
      <c r="T246" s="95" t="s">
        <v>791</v>
      </c>
      <c r="U246" s="77" t="s">
        <v>19</v>
      </c>
      <c r="V246" s="78"/>
      <c r="W246" s="32" t="b">
        <f t="shared" si="9"/>
        <v>1</v>
      </c>
      <c r="X246" s="32" t="b">
        <f t="shared" si="10"/>
        <v>1</v>
      </c>
      <c r="Y246" s="32" t="b">
        <f t="shared" si="11"/>
        <v>1</v>
      </c>
    </row>
    <row r="247" spans="1:25" ht="66.599999999999994">
      <c r="A247" s="39">
        <v>28</v>
      </c>
      <c r="B247" s="71" t="s">
        <v>1121</v>
      </c>
      <c r="C247" s="36">
        <v>2303370720</v>
      </c>
      <c r="D247" s="18" t="s">
        <v>793</v>
      </c>
      <c r="E247" s="3" t="s">
        <v>25</v>
      </c>
      <c r="F247" s="3" t="s">
        <v>77</v>
      </c>
      <c r="G247" s="4"/>
      <c r="H247" s="4"/>
      <c r="I247" s="3" t="s">
        <v>33</v>
      </c>
      <c r="J247" s="20" t="s">
        <v>748</v>
      </c>
      <c r="K247" s="20">
        <v>43190</v>
      </c>
      <c r="L247" s="21" t="s">
        <v>794</v>
      </c>
      <c r="M247" s="26" t="s">
        <v>78</v>
      </c>
      <c r="N247" s="23">
        <f>3657.02-13.68-1151.89</f>
        <v>2491.4499999999998</v>
      </c>
      <c r="O247" s="86" t="s">
        <v>1309</v>
      </c>
      <c r="P247" s="84" t="s">
        <v>1310</v>
      </c>
      <c r="Q247" s="64">
        <v>28</v>
      </c>
      <c r="R247" s="34">
        <v>2868</v>
      </c>
      <c r="S247" s="82" t="s">
        <v>1262</v>
      </c>
      <c r="T247" s="95" t="s">
        <v>793</v>
      </c>
      <c r="U247" s="77" t="s">
        <v>1309</v>
      </c>
      <c r="V247" s="90" t="s">
        <v>1310</v>
      </c>
      <c r="W247" s="32" t="b">
        <f t="shared" si="9"/>
        <v>1</v>
      </c>
      <c r="X247" s="32" t="b">
        <f t="shared" si="10"/>
        <v>1</v>
      </c>
      <c r="Y247" s="32" t="b">
        <f t="shared" si="11"/>
        <v>1</v>
      </c>
    </row>
    <row r="248" spans="1:25" ht="27">
      <c r="A248" s="39">
        <v>28</v>
      </c>
      <c r="B248" s="71" t="s">
        <v>1122</v>
      </c>
      <c r="C248" s="37">
        <v>2303370760</v>
      </c>
      <c r="D248" s="18" t="s">
        <v>795</v>
      </c>
      <c r="E248" s="29" t="s">
        <v>25</v>
      </c>
      <c r="F248" s="29" t="s">
        <v>77</v>
      </c>
      <c r="G248" s="4"/>
      <c r="H248" s="4"/>
      <c r="I248" s="29" t="s">
        <v>33</v>
      </c>
      <c r="J248" s="20" t="s">
        <v>80</v>
      </c>
      <c r="K248" s="20">
        <v>43190</v>
      </c>
      <c r="L248" s="28" t="s">
        <v>796</v>
      </c>
      <c r="M248" s="28" t="s">
        <v>416</v>
      </c>
      <c r="N248" s="30">
        <v>104.96</v>
      </c>
      <c r="O248" s="48" t="s">
        <v>797</v>
      </c>
      <c r="P248" s="72" t="s">
        <v>1263</v>
      </c>
      <c r="Q248" s="64">
        <v>28</v>
      </c>
      <c r="R248" s="34">
        <v>2869</v>
      </c>
      <c r="S248" s="94">
        <v>2303370760</v>
      </c>
      <c r="T248" s="98" t="s">
        <v>795</v>
      </c>
      <c r="U248" s="77" t="s">
        <v>797</v>
      </c>
      <c r="V248" s="78" t="s">
        <v>1263</v>
      </c>
      <c r="W248" s="32" t="b">
        <f t="shared" si="9"/>
        <v>1</v>
      </c>
      <c r="X248" s="32" t="b">
        <f t="shared" si="10"/>
        <v>1</v>
      </c>
      <c r="Y248" s="32" t="b">
        <f t="shared" si="11"/>
        <v>1</v>
      </c>
    </row>
    <row r="249" spans="1:25" ht="36.6">
      <c r="A249" s="39">
        <v>28</v>
      </c>
      <c r="B249" s="71" t="s">
        <v>1123</v>
      </c>
      <c r="C249" s="36">
        <v>2303371390</v>
      </c>
      <c r="D249" s="18" t="s">
        <v>798</v>
      </c>
      <c r="E249" s="3" t="s">
        <v>25</v>
      </c>
      <c r="F249" s="3" t="s">
        <v>211</v>
      </c>
      <c r="G249" s="4"/>
      <c r="H249" s="4"/>
      <c r="I249" s="3" t="s">
        <v>33</v>
      </c>
      <c r="J249" s="20" t="s">
        <v>799</v>
      </c>
      <c r="K249" s="20">
        <v>43190</v>
      </c>
      <c r="L249" s="21" t="s">
        <v>800</v>
      </c>
      <c r="M249" s="26" t="s">
        <v>41</v>
      </c>
      <c r="N249" s="23">
        <v>4160.4799999999996</v>
      </c>
      <c r="O249" s="48" t="s">
        <v>19</v>
      </c>
      <c r="P249" s="72"/>
      <c r="Q249" s="64">
        <v>28</v>
      </c>
      <c r="R249" s="34">
        <v>2870</v>
      </c>
      <c r="S249" s="82">
        <v>2303371390</v>
      </c>
      <c r="T249" s="95" t="s">
        <v>798</v>
      </c>
      <c r="U249" s="77" t="s">
        <v>19</v>
      </c>
      <c r="V249" s="78"/>
      <c r="W249" s="32" t="b">
        <f t="shared" si="9"/>
        <v>1</v>
      </c>
      <c r="X249" s="32" t="b">
        <f t="shared" si="10"/>
        <v>1</v>
      </c>
      <c r="Y249" s="32" t="b">
        <f t="shared" si="11"/>
        <v>1</v>
      </c>
    </row>
    <row r="250" spans="1:25" ht="28.2">
      <c r="A250" s="39">
        <v>28</v>
      </c>
      <c r="B250" s="71" t="s">
        <v>1124</v>
      </c>
      <c r="C250" s="36">
        <v>2303373350</v>
      </c>
      <c r="D250" s="18" t="s">
        <v>802</v>
      </c>
      <c r="E250" s="3" t="s">
        <v>25</v>
      </c>
      <c r="F250" s="3" t="s">
        <v>219</v>
      </c>
      <c r="G250" s="4"/>
      <c r="H250" s="4"/>
      <c r="I250" s="3" t="s">
        <v>33</v>
      </c>
      <c r="J250" s="20" t="s">
        <v>43</v>
      </c>
      <c r="K250" s="20">
        <v>43190</v>
      </c>
      <c r="L250" s="21" t="s">
        <v>803</v>
      </c>
      <c r="M250" s="26" t="s">
        <v>82</v>
      </c>
      <c r="N250" s="23">
        <v>1280.01</v>
      </c>
      <c r="O250" s="48" t="s">
        <v>1249</v>
      </c>
      <c r="P250" s="72" t="s">
        <v>1250</v>
      </c>
      <c r="Q250" s="64">
        <v>28</v>
      </c>
      <c r="R250" s="34">
        <v>2872</v>
      </c>
      <c r="S250" s="82">
        <v>2303373350</v>
      </c>
      <c r="T250" s="95" t="s">
        <v>802</v>
      </c>
      <c r="U250" s="48" t="s">
        <v>1249</v>
      </c>
      <c r="V250" s="91" t="s">
        <v>1250</v>
      </c>
      <c r="W250" s="32" t="b">
        <f t="shared" si="9"/>
        <v>1</v>
      </c>
      <c r="X250" s="32" t="b">
        <f t="shared" si="10"/>
        <v>1</v>
      </c>
      <c r="Y250" s="32" t="b">
        <f t="shared" si="11"/>
        <v>1</v>
      </c>
    </row>
    <row r="251" spans="1:25" ht="36.6">
      <c r="A251" s="39">
        <v>28</v>
      </c>
      <c r="B251" s="71" t="s">
        <v>1125</v>
      </c>
      <c r="C251" s="36">
        <v>2303373480</v>
      </c>
      <c r="D251" s="18" t="s">
        <v>804</v>
      </c>
      <c r="E251" s="3" t="s">
        <v>25</v>
      </c>
      <c r="F251" s="3" t="s">
        <v>219</v>
      </c>
      <c r="G251" s="4"/>
      <c r="H251" s="4"/>
      <c r="I251" s="3" t="s">
        <v>33</v>
      </c>
      <c r="J251" s="20" t="s">
        <v>199</v>
      </c>
      <c r="K251" s="20">
        <v>43190</v>
      </c>
      <c r="L251" s="21" t="s">
        <v>805</v>
      </c>
      <c r="M251" s="26" t="s">
        <v>45</v>
      </c>
      <c r="N251" s="23">
        <v>2613.9</v>
      </c>
      <c r="O251" s="48" t="s">
        <v>46</v>
      </c>
      <c r="P251" s="72"/>
      <c r="Q251" s="64">
        <v>28</v>
      </c>
      <c r="R251" s="34">
        <v>2873</v>
      </c>
      <c r="S251" s="82">
        <v>2303373480</v>
      </c>
      <c r="T251" s="95" t="s">
        <v>804</v>
      </c>
      <c r="U251" s="77" t="s">
        <v>46</v>
      </c>
      <c r="V251" s="78"/>
      <c r="W251" s="32" t="b">
        <f t="shared" si="9"/>
        <v>1</v>
      </c>
      <c r="X251" s="32" t="b">
        <f t="shared" si="10"/>
        <v>1</v>
      </c>
      <c r="Y251" s="32" t="b">
        <f t="shared" si="11"/>
        <v>1</v>
      </c>
    </row>
    <row r="252" spans="1:25" ht="27">
      <c r="A252" s="39">
        <v>28</v>
      </c>
      <c r="B252" s="71" t="s">
        <v>1126</v>
      </c>
      <c r="C252" s="36">
        <v>2303373660</v>
      </c>
      <c r="D252" s="18" t="s">
        <v>806</v>
      </c>
      <c r="E252" s="3" t="s">
        <v>25</v>
      </c>
      <c r="F252" s="3" t="s">
        <v>219</v>
      </c>
      <c r="G252" s="4"/>
      <c r="H252" s="4"/>
      <c r="I252" s="3" t="s">
        <v>33</v>
      </c>
      <c r="J252" s="27" t="s">
        <v>114</v>
      </c>
      <c r="K252" s="27">
        <v>43190</v>
      </c>
      <c r="L252" s="21" t="s">
        <v>807</v>
      </c>
      <c r="M252" s="26" t="s">
        <v>78</v>
      </c>
      <c r="N252" s="23">
        <v>3481.44</v>
      </c>
      <c r="O252" s="86" t="s">
        <v>1311</v>
      </c>
      <c r="P252" s="84" t="s">
        <v>1263</v>
      </c>
      <c r="Q252" s="64">
        <v>28</v>
      </c>
      <c r="R252" s="34">
        <v>2874</v>
      </c>
      <c r="S252" s="82">
        <v>2303373660</v>
      </c>
      <c r="T252" s="95" t="s">
        <v>806</v>
      </c>
      <c r="U252" s="77" t="s">
        <v>1311</v>
      </c>
      <c r="V252" s="90" t="s">
        <v>1263</v>
      </c>
      <c r="W252" s="32" t="b">
        <f t="shared" si="9"/>
        <v>1</v>
      </c>
      <c r="X252" s="32" t="b">
        <f t="shared" si="10"/>
        <v>1</v>
      </c>
      <c r="Y252" s="32" t="b">
        <f t="shared" si="11"/>
        <v>1</v>
      </c>
    </row>
    <row r="253" spans="1:25" ht="55.8">
      <c r="A253" s="39">
        <v>28</v>
      </c>
      <c r="B253" s="71" t="s">
        <v>1127</v>
      </c>
      <c r="C253" s="36">
        <v>2303374730</v>
      </c>
      <c r="D253" s="18" t="s">
        <v>808</v>
      </c>
      <c r="E253" s="3" t="s">
        <v>25</v>
      </c>
      <c r="F253" s="3" t="s">
        <v>68</v>
      </c>
      <c r="G253" s="4"/>
      <c r="H253" s="4"/>
      <c r="I253" s="3" t="s">
        <v>33</v>
      </c>
      <c r="J253" s="27" t="s">
        <v>809</v>
      </c>
      <c r="K253" s="27">
        <v>43190</v>
      </c>
      <c r="L253" s="21" t="s">
        <v>810</v>
      </c>
      <c r="M253" s="26" t="s">
        <v>36</v>
      </c>
      <c r="N253" s="23">
        <v>1728.66</v>
      </c>
      <c r="O253" s="48" t="s">
        <v>19</v>
      </c>
      <c r="P253" s="72" t="s">
        <v>1212</v>
      </c>
      <c r="Q253" s="64">
        <v>28</v>
      </c>
      <c r="R253" s="34">
        <v>2875</v>
      </c>
      <c r="S253" s="82">
        <v>2303374730</v>
      </c>
      <c r="T253" s="95" t="s">
        <v>808</v>
      </c>
      <c r="U253" s="77" t="s">
        <v>19</v>
      </c>
      <c r="V253" s="91" t="s">
        <v>1212</v>
      </c>
      <c r="W253" s="32" t="b">
        <f t="shared" si="9"/>
        <v>1</v>
      </c>
      <c r="X253" s="32" t="b">
        <f t="shared" si="10"/>
        <v>1</v>
      </c>
      <c r="Y253" s="32" t="b">
        <f t="shared" si="11"/>
        <v>1</v>
      </c>
    </row>
    <row r="254" spans="1:25" ht="36.6">
      <c r="A254" s="39">
        <v>28</v>
      </c>
      <c r="B254" s="71" t="s">
        <v>1128</v>
      </c>
      <c r="C254" s="36">
        <v>2303375140</v>
      </c>
      <c r="D254" s="18" t="s">
        <v>811</v>
      </c>
      <c r="E254" s="3" t="s">
        <v>25</v>
      </c>
      <c r="F254" s="3" t="s">
        <v>476</v>
      </c>
      <c r="G254" s="4"/>
      <c r="H254" s="4"/>
      <c r="I254" s="3" t="s">
        <v>33</v>
      </c>
      <c r="J254" s="20" t="s">
        <v>40</v>
      </c>
      <c r="K254" s="20">
        <v>43190</v>
      </c>
      <c r="L254" s="21" t="s">
        <v>812</v>
      </c>
      <c r="M254" s="28" t="s">
        <v>586</v>
      </c>
      <c r="N254" s="23">
        <v>9776.1</v>
      </c>
      <c r="O254" s="48" t="s">
        <v>19</v>
      </c>
      <c r="P254" s="72"/>
      <c r="Q254" s="64">
        <v>28</v>
      </c>
      <c r="R254" s="34">
        <v>2876</v>
      </c>
      <c r="S254" s="82">
        <v>2303375140</v>
      </c>
      <c r="T254" s="95" t="s">
        <v>811</v>
      </c>
      <c r="U254" s="77" t="s">
        <v>19</v>
      </c>
      <c r="V254" s="78"/>
      <c r="W254" s="32" t="b">
        <f t="shared" si="9"/>
        <v>1</v>
      </c>
      <c r="X254" s="32" t="b">
        <f t="shared" si="10"/>
        <v>1</v>
      </c>
      <c r="Y254" s="32" t="b">
        <f t="shared" si="11"/>
        <v>1</v>
      </c>
    </row>
    <row r="255" spans="1:25" ht="36.6">
      <c r="A255" s="39">
        <v>28</v>
      </c>
      <c r="B255" s="71" t="s">
        <v>1129</v>
      </c>
      <c r="C255" s="36">
        <v>2303375990</v>
      </c>
      <c r="D255" s="18" t="s">
        <v>813</v>
      </c>
      <c r="E255" s="3" t="s">
        <v>25</v>
      </c>
      <c r="F255" s="3" t="s">
        <v>476</v>
      </c>
      <c r="G255" s="4"/>
      <c r="H255" s="4"/>
      <c r="I255" s="3" t="s">
        <v>33</v>
      </c>
      <c r="J255" s="27" t="s">
        <v>262</v>
      </c>
      <c r="K255" s="27">
        <v>43190</v>
      </c>
      <c r="L255" s="21" t="s">
        <v>814</v>
      </c>
      <c r="M255" s="26" t="s">
        <v>142</v>
      </c>
      <c r="N255" s="23">
        <v>1590.09</v>
      </c>
      <c r="O255" s="48" t="s">
        <v>19</v>
      </c>
      <c r="P255" s="72"/>
      <c r="Q255" s="64">
        <v>28</v>
      </c>
      <c r="R255" s="34">
        <v>2877</v>
      </c>
      <c r="S255" s="82">
        <v>2303375990</v>
      </c>
      <c r="T255" s="95" t="s">
        <v>813</v>
      </c>
      <c r="U255" s="77" t="s">
        <v>19</v>
      </c>
      <c r="V255" s="78"/>
      <c r="W255" s="32" t="b">
        <f t="shared" si="9"/>
        <v>1</v>
      </c>
      <c r="X255" s="32" t="b">
        <f t="shared" si="10"/>
        <v>1</v>
      </c>
      <c r="Y255" s="32" t="b">
        <f t="shared" si="11"/>
        <v>1</v>
      </c>
    </row>
    <row r="256" spans="1:25" ht="28.2">
      <c r="A256" s="39">
        <v>28</v>
      </c>
      <c r="B256" s="71" t="s">
        <v>1130</v>
      </c>
      <c r="C256" s="36">
        <v>2303376690</v>
      </c>
      <c r="D256" s="18" t="s">
        <v>815</v>
      </c>
      <c r="E256" s="3" t="s">
        <v>25</v>
      </c>
      <c r="F256" s="3" t="s">
        <v>816</v>
      </c>
      <c r="G256" s="4"/>
      <c r="H256" s="4"/>
      <c r="I256" s="3" t="s">
        <v>33</v>
      </c>
      <c r="J256" s="20" t="s">
        <v>532</v>
      </c>
      <c r="K256" s="20">
        <v>43190</v>
      </c>
      <c r="L256" s="21" t="s">
        <v>817</v>
      </c>
      <c r="M256" s="26" t="s">
        <v>818</v>
      </c>
      <c r="N256" s="23">
        <v>1789.49</v>
      </c>
      <c r="O256" s="48" t="s">
        <v>819</v>
      </c>
      <c r="P256" s="72" t="s">
        <v>1209</v>
      </c>
      <c r="Q256" s="64">
        <v>28</v>
      </c>
      <c r="R256" s="34">
        <v>2878</v>
      </c>
      <c r="S256" s="82">
        <v>2303376690</v>
      </c>
      <c r="T256" s="95" t="s">
        <v>815</v>
      </c>
      <c r="U256" s="77" t="s">
        <v>819</v>
      </c>
      <c r="V256" s="91" t="s">
        <v>1209</v>
      </c>
      <c r="W256" s="32" t="b">
        <f t="shared" si="9"/>
        <v>1</v>
      </c>
      <c r="X256" s="32" t="b">
        <f t="shared" si="10"/>
        <v>1</v>
      </c>
      <c r="Y256" s="32" t="b">
        <f t="shared" si="11"/>
        <v>1</v>
      </c>
    </row>
    <row r="257" spans="1:25" ht="93">
      <c r="A257" s="39">
        <v>28</v>
      </c>
      <c r="B257" s="71" t="s">
        <v>1131</v>
      </c>
      <c r="C257" s="36">
        <v>2303376810</v>
      </c>
      <c r="D257" s="18" t="s">
        <v>820</v>
      </c>
      <c r="E257" s="3" t="s">
        <v>25</v>
      </c>
      <c r="F257" s="3" t="s">
        <v>816</v>
      </c>
      <c r="G257" s="4"/>
      <c r="H257" s="4"/>
      <c r="I257" s="3" t="s">
        <v>33</v>
      </c>
      <c r="J257" s="20" t="s">
        <v>821</v>
      </c>
      <c r="K257" s="20">
        <v>43190</v>
      </c>
      <c r="L257" s="21" t="s">
        <v>822</v>
      </c>
      <c r="M257" s="28" t="s">
        <v>45</v>
      </c>
      <c r="N257" s="23">
        <f>7465.37-90</f>
        <v>7375.37</v>
      </c>
      <c r="O257" s="86" t="s">
        <v>1312</v>
      </c>
      <c r="P257" s="84" t="s">
        <v>1313</v>
      </c>
      <c r="Q257" s="61">
        <v>28</v>
      </c>
      <c r="R257" s="34">
        <v>2879</v>
      </c>
      <c r="S257" s="82">
        <v>2303376810</v>
      </c>
      <c r="T257" s="95" t="s">
        <v>820</v>
      </c>
      <c r="U257" s="77" t="s">
        <v>1312</v>
      </c>
      <c r="V257" s="90" t="s">
        <v>1313</v>
      </c>
      <c r="W257" s="32" t="b">
        <f t="shared" si="9"/>
        <v>1</v>
      </c>
      <c r="X257" s="32" t="b">
        <f t="shared" si="10"/>
        <v>1</v>
      </c>
      <c r="Y257" s="32" t="b">
        <f t="shared" si="11"/>
        <v>1</v>
      </c>
    </row>
    <row r="258" spans="1:25" ht="36.6">
      <c r="A258" s="39">
        <v>28</v>
      </c>
      <c r="B258" s="71" t="s">
        <v>1132</v>
      </c>
      <c r="C258" s="36">
        <v>2303376881</v>
      </c>
      <c r="D258" s="18" t="s">
        <v>823</v>
      </c>
      <c r="E258" s="3" t="s">
        <v>25</v>
      </c>
      <c r="F258" s="3" t="s">
        <v>816</v>
      </c>
      <c r="G258" s="4"/>
      <c r="H258" s="4"/>
      <c r="I258" s="3" t="s">
        <v>33</v>
      </c>
      <c r="J258" s="20" t="s">
        <v>824</v>
      </c>
      <c r="K258" s="20">
        <v>43190</v>
      </c>
      <c r="L258" s="21" t="s">
        <v>825</v>
      </c>
      <c r="M258" s="28" t="s">
        <v>105</v>
      </c>
      <c r="N258" s="23">
        <v>6363.52</v>
      </c>
      <c r="O258" s="48" t="s">
        <v>19</v>
      </c>
      <c r="P258" s="72"/>
      <c r="Q258" s="64">
        <v>28</v>
      </c>
      <c r="R258" s="34">
        <v>2880</v>
      </c>
      <c r="S258" s="82">
        <v>2303376881</v>
      </c>
      <c r="T258" s="95" t="s">
        <v>823</v>
      </c>
      <c r="U258" s="77" t="s">
        <v>19</v>
      </c>
      <c r="V258" s="78"/>
      <c r="W258" s="32" t="b">
        <f t="shared" si="9"/>
        <v>1</v>
      </c>
      <c r="X258" s="32" t="b">
        <f t="shared" si="10"/>
        <v>1</v>
      </c>
      <c r="Y258" s="32" t="b">
        <f t="shared" si="11"/>
        <v>1</v>
      </c>
    </row>
    <row r="259" spans="1:25" ht="36.6">
      <c r="A259" s="39">
        <v>28</v>
      </c>
      <c r="B259" s="71" t="s">
        <v>1133</v>
      </c>
      <c r="C259" s="36">
        <v>2303377660</v>
      </c>
      <c r="D259" s="18" t="s">
        <v>826</v>
      </c>
      <c r="E259" s="3" t="s">
        <v>25</v>
      </c>
      <c r="F259" s="3" t="s">
        <v>827</v>
      </c>
      <c r="G259" s="4"/>
      <c r="H259" s="4"/>
      <c r="I259" s="3" t="s">
        <v>33</v>
      </c>
      <c r="J259" s="27" t="s">
        <v>159</v>
      </c>
      <c r="K259" s="27">
        <v>43190</v>
      </c>
      <c r="L259" s="21" t="s">
        <v>828</v>
      </c>
      <c r="M259" s="28" t="s">
        <v>87</v>
      </c>
      <c r="N259" s="23">
        <v>6314.65</v>
      </c>
      <c r="O259" s="48" t="s">
        <v>19</v>
      </c>
      <c r="P259" s="72"/>
      <c r="Q259" s="64">
        <v>28</v>
      </c>
      <c r="R259" s="34">
        <v>2881</v>
      </c>
      <c r="S259" s="82">
        <v>2303377660</v>
      </c>
      <c r="T259" s="95" t="s">
        <v>826</v>
      </c>
      <c r="U259" s="77" t="s">
        <v>19</v>
      </c>
      <c r="V259" s="78"/>
      <c r="W259" s="32" t="b">
        <f t="shared" si="9"/>
        <v>1</v>
      </c>
      <c r="X259" s="32" t="b">
        <f t="shared" si="10"/>
        <v>1</v>
      </c>
      <c r="Y259" s="32" t="b">
        <f t="shared" si="11"/>
        <v>1</v>
      </c>
    </row>
    <row r="260" spans="1:25" ht="27">
      <c r="A260" s="39">
        <v>28</v>
      </c>
      <c r="B260" s="71" t="s">
        <v>1134</v>
      </c>
      <c r="C260" s="36">
        <v>2303378000</v>
      </c>
      <c r="D260" s="18" t="s">
        <v>829</v>
      </c>
      <c r="E260" s="3" t="s">
        <v>25</v>
      </c>
      <c r="F260" s="3" t="s">
        <v>827</v>
      </c>
      <c r="G260" s="4"/>
      <c r="H260" s="4"/>
      <c r="I260" s="3" t="s">
        <v>33</v>
      </c>
      <c r="J260" s="20" t="s">
        <v>62</v>
      </c>
      <c r="K260" s="20">
        <v>43190</v>
      </c>
      <c r="L260" s="21"/>
      <c r="M260" s="26"/>
      <c r="N260" s="23">
        <v>4163.16</v>
      </c>
      <c r="O260" s="48"/>
      <c r="P260" s="72"/>
      <c r="Q260" s="64">
        <v>28</v>
      </c>
      <c r="R260" s="34">
        <v>2882</v>
      </c>
      <c r="S260" s="82">
        <v>2303378000</v>
      </c>
      <c r="T260" s="95" t="s">
        <v>829</v>
      </c>
      <c r="U260" s="77"/>
      <c r="V260" s="78"/>
      <c r="W260" s="32" t="b">
        <f t="shared" si="9"/>
        <v>1</v>
      </c>
      <c r="X260" s="32" t="b">
        <f t="shared" si="10"/>
        <v>1</v>
      </c>
      <c r="Y260" s="32" t="b">
        <f t="shared" si="11"/>
        <v>1</v>
      </c>
    </row>
    <row r="261" spans="1:25" ht="36.6">
      <c r="A261" s="39">
        <v>28</v>
      </c>
      <c r="B261" s="71" t="s">
        <v>1135</v>
      </c>
      <c r="C261" s="36" t="s">
        <v>830</v>
      </c>
      <c r="D261" s="18" t="s">
        <v>831</v>
      </c>
      <c r="E261" s="3" t="s">
        <v>25</v>
      </c>
      <c r="F261" s="3" t="s">
        <v>832</v>
      </c>
      <c r="G261" s="4"/>
      <c r="H261" s="4"/>
      <c r="I261" s="3" t="s">
        <v>33</v>
      </c>
      <c r="J261" s="20" t="s">
        <v>617</v>
      </c>
      <c r="K261" s="20">
        <v>43190</v>
      </c>
      <c r="L261" s="21" t="s">
        <v>833</v>
      </c>
      <c r="M261" s="26" t="s">
        <v>834</v>
      </c>
      <c r="N261" s="23">
        <v>1353.53</v>
      </c>
      <c r="O261" s="48" t="s">
        <v>46</v>
      </c>
      <c r="P261" s="72"/>
      <c r="Q261" s="64">
        <v>28</v>
      </c>
      <c r="R261" s="34">
        <v>2883</v>
      </c>
      <c r="S261" s="82" t="s">
        <v>830</v>
      </c>
      <c r="T261" s="95" t="s">
        <v>831</v>
      </c>
      <c r="U261" s="77" t="s">
        <v>46</v>
      </c>
      <c r="V261" s="78"/>
      <c r="W261" s="32" t="b">
        <f t="shared" si="9"/>
        <v>1</v>
      </c>
      <c r="X261" s="32" t="b">
        <f t="shared" si="10"/>
        <v>1</v>
      </c>
      <c r="Y261" s="32" t="b">
        <f t="shared" si="11"/>
        <v>1</v>
      </c>
    </row>
    <row r="262" spans="1:25" ht="66.599999999999994">
      <c r="A262" s="39">
        <v>28</v>
      </c>
      <c r="B262" s="71" t="s">
        <v>1136</v>
      </c>
      <c r="C262" s="36">
        <v>2303379300</v>
      </c>
      <c r="D262" s="18" t="s">
        <v>836</v>
      </c>
      <c r="E262" s="3" t="s">
        <v>25</v>
      </c>
      <c r="F262" s="3" t="s">
        <v>157</v>
      </c>
      <c r="G262" s="4"/>
      <c r="H262" s="4"/>
      <c r="I262" s="3" t="s">
        <v>33</v>
      </c>
      <c r="J262" s="27" t="s">
        <v>242</v>
      </c>
      <c r="K262" s="27">
        <v>43190</v>
      </c>
      <c r="L262" s="21" t="s">
        <v>837</v>
      </c>
      <c r="M262" s="26" t="s">
        <v>398</v>
      </c>
      <c r="N262" s="23">
        <f>3435.17-36.66</f>
        <v>3398.51</v>
      </c>
      <c r="O262" s="86" t="s">
        <v>1314</v>
      </c>
      <c r="P262" s="87" t="s">
        <v>1315</v>
      </c>
      <c r="Q262" s="64">
        <v>28</v>
      </c>
      <c r="R262" s="34">
        <v>2885</v>
      </c>
      <c r="S262" s="82">
        <v>2303379300</v>
      </c>
      <c r="T262" s="95" t="s">
        <v>836</v>
      </c>
      <c r="U262" s="77" t="s">
        <v>1314</v>
      </c>
      <c r="V262" s="88" t="s">
        <v>1315</v>
      </c>
      <c r="W262" s="32" t="b">
        <f t="shared" si="9"/>
        <v>1</v>
      </c>
      <c r="X262" s="32" t="b">
        <f t="shared" si="10"/>
        <v>1</v>
      </c>
      <c r="Y262" s="32" t="b">
        <f t="shared" si="11"/>
        <v>1</v>
      </c>
    </row>
    <row r="263" spans="1:25" ht="40.200000000000003">
      <c r="A263" s="39">
        <v>28</v>
      </c>
      <c r="B263" s="71" t="s">
        <v>1137</v>
      </c>
      <c r="C263" s="36">
        <v>2303380250</v>
      </c>
      <c r="D263" s="18" t="s">
        <v>838</v>
      </c>
      <c r="E263" s="3" t="s">
        <v>25</v>
      </c>
      <c r="F263" s="3" t="s">
        <v>84</v>
      </c>
      <c r="G263" s="4"/>
      <c r="H263" s="4"/>
      <c r="I263" s="3" t="s">
        <v>33</v>
      </c>
      <c r="J263" s="27" t="s">
        <v>545</v>
      </c>
      <c r="K263" s="27">
        <v>43190</v>
      </c>
      <c r="L263" s="21" t="s">
        <v>839</v>
      </c>
      <c r="M263" s="26" t="s">
        <v>87</v>
      </c>
      <c r="N263" s="23">
        <v>1698.09</v>
      </c>
      <c r="O263" s="86" t="s">
        <v>1316</v>
      </c>
      <c r="P263" s="87" t="s">
        <v>1269</v>
      </c>
      <c r="Q263" s="64">
        <v>28</v>
      </c>
      <c r="R263" s="34">
        <v>2886</v>
      </c>
      <c r="S263" s="82">
        <v>2303380250</v>
      </c>
      <c r="T263" s="95" t="s">
        <v>838</v>
      </c>
      <c r="U263" s="77" t="s">
        <v>1316</v>
      </c>
      <c r="V263" s="88" t="s">
        <v>1269</v>
      </c>
      <c r="W263" s="32" t="b">
        <f t="shared" ref="W263:W278" si="12">D263=T263</f>
        <v>1</v>
      </c>
      <c r="X263" s="32" t="b">
        <f t="shared" ref="X263:X278" si="13">O263=U263</f>
        <v>1</v>
      </c>
      <c r="Y263" s="32" t="b">
        <f t="shared" ref="Y263:Y278" si="14">P263=V263</f>
        <v>1</v>
      </c>
    </row>
    <row r="264" spans="1:25" ht="27">
      <c r="A264" s="39">
        <v>28</v>
      </c>
      <c r="B264" s="71" t="s">
        <v>1138</v>
      </c>
      <c r="C264" s="36">
        <v>2303380620</v>
      </c>
      <c r="D264" s="18" t="s">
        <v>840</v>
      </c>
      <c r="E264" s="3" t="s">
        <v>25</v>
      </c>
      <c r="F264" s="3" t="s">
        <v>841</v>
      </c>
      <c r="G264" s="4"/>
      <c r="H264" s="4"/>
      <c r="I264" s="3" t="s">
        <v>33</v>
      </c>
      <c r="J264" s="20" t="s">
        <v>340</v>
      </c>
      <c r="K264" s="20">
        <v>43190</v>
      </c>
      <c r="L264" s="21" t="s">
        <v>229</v>
      </c>
      <c r="M264" s="26">
        <v>45316</v>
      </c>
      <c r="N264" s="23">
        <v>1045.98</v>
      </c>
      <c r="O264" s="48" t="s">
        <v>842</v>
      </c>
      <c r="P264" s="72"/>
      <c r="Q264" s="64">
        <v>28</v>
      </c>
      <c r="R264" s="34">
        <v>2887</v>
      </c>
      <c r="S264" s="82">
        <v>2303380620</v>
      </c>
      <c r="T264" s="95" t="s">
        <v>840</v>
      </c>
      <c r="U264" s="77" t="s">
        <v>842</v>
      </c>
      <c r="V264" s="78"/>
      <c r="W264" s="32" t="b">
        <f t="shared" si="12"/>
        <v>1</v>
      </c>
      <c r="X264" s="32" t="b">
        <f t="shared" si="13"/>
        <v>1</v>
      </c>
      <c r="Y264" s="32" t="b">
        <f t="shared" si="14"/>
        <v>1</v>
      </c>
    </row>
    <row r="265" spans="1:25" ht="27">
      <c r="A265" s="39">
        <v>28</v>
      </c>
      <c r="B265" s="71" t="s">
        <v>1139</v>
      </c>
      <c r="C265" s="36">
        <v>2303380730</v>
      </c>
      <c r="D265" s="18" t="s">
        <v>843</v>
      </c>
      <c r="E265" s="3" t="s">
        <v>25</v>
      </c>
      <c r="F265" s="3" t="s">
        <v>841</v>
      </c>
      <c r="G265" s="4"/>
      <c r="H265" s="4"/>
      <c r="I265" s="3" t="s">
        <v>33</v>
      </c>
      <c r="J265" s="20" t="s">
        <v>844</v>
      </c>
      <c r="K265" s="20">
        <v>43190</v>
      </c>
      <c r="L265" s="21" t="s">
        <v>845</v>
      </c>
      <c r="M265" s="26" t="s">
        <v>36</v>
      </c>
      <c r="N265" s="23">
        <v>2303.21</v>
      </c>
      <c r="O265" s="48" t="s">
        <v>846</v>
      </c>
      <c r="P265" s="84" t="s">
        <v>1317</v>
      </c>
      <c r="Q265" s="89">
        <v>28</v>
      </c>
      <c r="R265" s="34">
        <v>2888</v>
      </c>
      <c r="S265" s="82">
        <v>2303380730</v>
      </c>
      <c r="T265" s="95" t="s">
        <v>843</v>
      </c>
      <c r="U265" s="77" t="s">
        <v>846</v>
      </c>
      <c r="V265" s="78" t="s">
        <v>1317</v>
      </c>
      <c r="W265" s="32" t="b">
        <f t="shared" si="12"/>
        <v>1</v>
      </c>
      <c r="X265" s="32" t="b">
        <f t="shared" si="13"/>
        <v>1</v>
      </c>
      <c r="Y265" s="32" t="b">
        <f t="shared" si="14"/>
        <v>1</v>
      </c>
    </row>
    <row r="266" spans="1:25" ht="42">
      <c r="A266" s="39">
        <v>28</v>
      </c>
      <c r="B266" s="71" t="s">
        <v>1140</v>
      </c>
      <c r="C266" s="3">
        <v>2303375850</v>
      </c>
      <c r="D266" s="18" t="s">
        <v>848</v>
      </c>
      <c r="E266" s="3" t="s">
        <v>25</v>
      </c>
      <c r="F266" s="3" t="s">
        <v>476</v>
      </c>
      <c r="G266" s="3"/>
      <c r="H266" s="3"/>
      <c r="I266" s="3" t="s">
        <v>33</v>
      </c>
      <c r="J266" s="20">
        <v>42766</v>
      </c>
      <c r="K266" s="27">
        <v>43190</v>
      </c>
      <c r="L266" s="21" t="s">
        <v>849</v>
      </c>
      <c r="M266" s="26">
        <v>44187</v>
      </c>
      <c r="N266" s="23">
        <v>822.64</v>
      </c>
      <c r="O266" s="48" t="s">
        <v>1160</v>
      </c>
      <c r="P266" s="72" t="s">
        <v>1323</v>
      </c>
      <c r="Q266" s="64">
        <v>28</v>
      </c>
      <c r="R266" s="34">
        <v>2890</v>
      </c>
      <c r="S266" s="92">
        <v>2303375850</v>
      </c>
      <c r="T266" s="96" t="s">
        <v>848</v>
      </c>
      <c r="U266" s="48" t="s">
        <v>1160</v>
      </c>
      <c r="V266" s="91" t="s">
        <v>1323</v>
      </c>
      <c r="W266" s="32" t="b">
        <f t="shared" si="12"/>
        <v>1</v>
      </c>
      <c r="X266" s="32" t="b">
        <f t="shared" si="13"/>
        <v>1</v>
      </c>
      <c r="Y266" s="32" t="b">
        <f t="shared" si="14"/>
        <v>1</v>
      </c>
    </row>
    <row r="267" spans="1:25" ht="42">
      <c r="A267" s="39">
        <v>28</v>
      </c>
      <c r="B267" s="71" t="s">
        <v>1141</v>
      </c>
      <c r="C267" s="36">
        <v>2303380930</v>
      </c>
      <c r="D267" s="18" t="s">
        <v>850</v>
      </c>
      <c r="E267" s="3" t="s">
        <v>25</v>
      </c>
      <c r="F267" s="3" t="s">
        <v>851</v>
      </c>
      <c r="G267" s="4"/>
      <c r="H267" s="4"/>
      <c r="I267" s="3" t="s">
        <v>33</v>
      </c>
      <c r="J267" s="27" t="s">
        <v>40</v>
      </c>
      <c r="K267" s="27">
        <v>43190</v>
      </c>
      <c r="L267" s="21" t="s">
        <v>852</v>
      </c>
      <c r="M267" s="26" t="s">
        <v>297</v>
      </c>
      <c r="N267" s="23">
        <v>4607.7299999999996</v>
      </c>
      <c r="O267" s="48" t="s">
        <v>1206</v>
      </c>
      <c r="P267" s="72" t="s">
        <v>1207</v>
      </c>
      <c r="Q267" s="64">
        <v>28</v>
      </c>
      <c r="R267" s="34">
        <v>2891</v>
      </c>
      <c r="S267" s="82">
        <v>2303380930</v>
      </c>
      <c r="T267" s="95" t="s">
        <v>850</v>
      </c>
      <c r="U267" s="48" t="s">
        <v>1206</v>
      </c>
      <c r="V267" s="91" t="s">
        <v>1207</v>
      </c>
      <c r="W267" s="32" t="b">
        <f t="shared" si="12"/>
        <v>1</v>
      </c>
      <c r="X267" s="32" t="b">
        <f t="shared" si="13"/>
        <v>1</v>
      </c>
      <c r="Y267" s="32" t="b">
        <f t="shared" si="14"/>
        <v>1</v>
      </c>
    </row>
    <row r="268" spans="1:25" ht="42">
      <c r="A268" s="39">
        <v>28</v>
      </c>
      <c r="B268" s="71" t="s">
        <v>1142</v>
      </c>
      <c r="C268" s="3">
        <v>2303240580</v>
      </c>
      <c r="D268" s="18" t="s">
        <v>853</v>
      </c>
      <c r="E268" s="3" t="s">
        <v>67</v>
      </c>
      <c r="F268" s="3" t="s">
        <v>531</v>
      </c>
      <c r="G268" s="3"/>
      <c r="H268" s="3"/>
      <c r="I268" s="3" t="s">
        <v>33</v>
      </c>
      <c r="J268" s="27">
        <v>43100</v>
      </c>
      <c r="K268" s="27">
        <v>43190</v>
      </c>
      <c r="L268" s="21" t="s">
        <v>854</v>
      </c>
      <c r="M268" s="26">
        <v>44306</v>
      </c>
      <c r="N268" s="23">
        <v>2080.0299999999997</v>
      </c>
      <c r="O268" s="48" t="s">
        <v>1225</v>
      </c>
      <c r="P268" s="72" t="s">
        <v>1324</v>
      </c>
      <c r="Q268" s="64">
        <v>28</v>
      </c>
      <c r="R268" s="34">
        <v>2892</v>
      </c>
      <c r="S268" s="92">
        <v>2303240580</v>
      </c>
      <c r="T268" s="96" t="s">
        <v>853</v>
      </c>
      <c r="U268" s="48" t="s">
        <v>1225</v>
      </c>
      <c r="V268" s="91" t="s">
        <v>1324</v>
      </c>
      <c r="W268" s="32" t="b">
        <f t="shared" si="12"/>
        <v>1</v>
      </c>
      <c r="X268" s="32" t="b">
        <f t="shared" si="13"/>
        <v>1</v>
      </c>
      <c r="Y268" s="32" t="b">
        <f t="shared" si="14"/>
        <v>1</v>
      </c>
    </row>
    <row r="269" spans="1:25" ht="36.6">
      <c r="A269" s="39">
        <v>28</v>
      </c>
      <c r="B269" s="71" t="s">
        <v>1143</v>
      </c>
      <c r="C269" s="3">
        <v>2303281820</v>
      </c>
      <c r="D269" s="18" t="s">
        <v>855</v>
      </c>
      <c r="E269" s="3" t="s">
        <v>656</v>
      </c>
      <c r="F269" s="3" t="s">
        <v>305</v>
      </c>
      <c r="G269" s="3"/>
      <c r="H269" s="3"/>
      <c r="I269" s="3" t="s">
        <v>33</v>
      </c>
      <c r="J269" s="27">
        <v>42899</v>
      </c>
      <c r="K269" s="27">
        <v>43159</v>
      </c>
      <c r="L269" s="21" t="s">
        <v>856</v>
      </c>
      <c r="M269" s="26">
        <v>43193</v>
      </c>
      <c r="N269" s="23">
        <v>1545.83</v>
      </c>
      <c r="O269" s="48" t="s">
        <v>19</v>
      </c>
      <c r="P269" s="72" t="s">
        <v>1265</v>
      </c>
      <c r="Q269" s="64">
        <v>28</v>
      </c>
      <c r="R269" s="34">
        <v>2893</v>
      </c>
      <c r="S269" s="92">
        <v>2303281820</v>
      </c>
      <c r="T269" s="96" t="s">
        <v>855</v>
      </c>
      <c r="U269" s="77" t="s">
        <v>19</v>
      </c>
      <c r="V269" s="78" t="s">
        <v>1265</v>
      </c>
      <c r="W269" s="32" t="b">
        <f t="shared" si="12"/>
        <v>1</v>
      </c>
      <c r="X269" s="32" t="b">
        <f t="shared" si="13"/>
        <v>1</v>
      </c>
      <c r="Y269" s="32" t="b">
        <f t="shared" si="14"/>
        <v>1</v>
      </c>
    </row>
    <row r="270" spans="1:25" ht="48.6">
      <c r="A270" s="39">
        <v>28</v>
      </c>
      <c r="B270" s="71" t="s">
        <v>1144</v>
      </c>
      <c r="C270" s="36">
        <v>2303382310</v>
      </c>
      <c r="D270" s="18" t="s">
        <v>859</v>
      </c>
      <c r="E270" s="3" t="s">
        <v>25</v>
      </c>
      <c r="F270" s="3" t="s">
        <v>101</v>
      </c>
      <c r="G270" s="4"/>
      <c r="H270" s="4"/>
      <c r="I270" s="3" t="s">
        <v>33</v>
      </c>
      <c r="J270" s="27" t="s">
        <v>162</v>
      </c>
      <c r="K270" s="27">
        <v>43190</v>
      </c>
      <c r="L270" s="21" t="s">
        <v>860</v>
      </c>
      <c r="M270" s="26" t="s">
        <v>64</v>
      </c>
      <c r="N270" s="23">
        <v>3507.45</v>
      </c>
      <c r="O270" s="48" t="s">
        <v>861</v>
      </c>
      <c r="P270" s="87" t="s">
        <v>1318</v>
      </c>
      <c r="Q270" s="64">
        <v>28</v>
      </c>
      <c r="R270" s="34">
        <v>2895</v>
      </c>
      <c r="S270" s="82">
        <v>2303382310</v>
      </c>
      <c r="T270" s="96" t="s">
        <v>859</v>
      </c>
      <c r="U270" s="77" t="s">
        <v>861</v>
      </c>
      <c r="V270" s="93" t="s">
        <v>1318</v>
      </c>
      <c r="W270" s="32" t="b">
        <f t="shared" si="12"/>
        <v>1</v>
      </c>
      <c r="X270" s="32" t="b">
        <f t="shared" si="13"/>
        <v>1</v>
      </c>
      <c r="Y270" s="32" t="b">
        <f t="shared" si="14"/>
        <v>1</v>
      </c>
    </row>
    <row r="271" spans="1:25" ht="27">
      <c r="A271" s="39">
        <v>28</v>
      </c>
      <c r="B271" s="71" t="s">
        <v>1145</v>
      </c>
      <c r="C271" s="36">
        <v>2303382350</v>
      </c>
      <c r="D271" s="18" t="s">
        <v>862</v>
      </c>
      <c r="E271" s="3" t="s">
        <v>25</v>
      </c>
      <c r="F271" s="3" t="s">
        <v>705</v>
      </c>
      <c r="G271" s="4"/>
      <c r="H271" s="4"/>
      <c r="I271" s="3" t="s">
        <v>33</v>
      </c>
      <c r="J271" s="26" t="s">
        <v>183</v>
      </c>
      <c r="K271" s="20">
        <v>43190</v>
      </c>
      <c r="L271" s="21"/>
      <c r="M271" s="26"/>
      <c r="N271" s="23">
        <v>4877.34</v>
      </c>
      <c r="O271" s="48"/>
      <c r="P271" s="72"/>
      <c r="Q271" s="64">
        <v>28</v>
      </c>
      <c r="R271" s="34">
        <v>2896</v>
      </c>
      <c r="S271" s="82">
        <v>2303382350</v>
      </c>
      <c r="T271" s="95" t="s">
        <v>862</v>
      </c>
      <c r="U271" s="77"/>
      <c r="V271" s="78"/>
      <c r="W271" s="32" t="b">
        <f t="shared" si="12"/>
        <v>1</v>
      </c>
      <c r="X271" s="32" t="b">
        <f t="shared" si="13"/>
        <v>1</v>
      </c>
      <c r="Y271" s="32" t="b">
        <f t="shared" si="14"/>
        <v>1</v>
      </c>
    </row>
    <row r="272" spans="1:25" ht="27">
      <c r="A272" s="39">
        <v>28</v>
      </c>
      <c r="B272" s="71" t="s">
        <v>1146</v>
      </c>
      <c r="C272" s="36">
        <v>2303382740</v>
      </c>
      <c r="D272" s="18" t="s">
        <v>863</v>
      </c>
      <c r="E272" s="3" t="s">
        <v>25</v>
      </c>
      <c r="F272" s="3" t="s">
        <v>329</v>
      </c>
      <c r="G272" s="4"/>
      <c r="H272" s="4"/>
      <c r="I272" s="3" t="s">
        <v>33</v>
      </c>
      <c r="J272" s="20" t="s">
        <v>40</v>
      </c>
      <c r="K272" s="20">
        <v>43190</v>
      </c>
      <c r="L272" s="21"/>
      <c r="M272" s="26"/>
      <c r="N272" s="23">
        <v>1961.8</v>
      </c>
      <c r="O272" s="48"/>
      <c r="P272" s="72"/>
      <c r="Q272" s="64">
        <v>28</v>
      </c>
      <c r="R272" s="34">
        <v>2897</v>
      </c>
      <c r="S272" s="82">
        <v>2303382740</v>
      </c>
      <c r="T272" s="95" t="s">
        <v>863</v>
      </c>
      <c r="U272" s="77"/>
      <c r="V272" s="78"/>
      <c r="W272" s="32" t="b">
        <f t="shared" si="12"/>
        <v>1</v>
      </c>
      <c r="X272" s="32" t="b">
        <f t="shared" si="13"/>
        <v>1</v>
      </c>
      <c r="Y272" s="32" t="b">
        <f t="shared" si="14"/>
        <v>1</v>
      </c>
    </row>
    <row r="273" spans="1:25" ht="36.6">
      <c r="A273" s="39">
        <v>28</v>
      </c>
      <c r="B273" s="71" t="s">
        <v>1147</v>
      </c>
      <c r="C273" s="36">
        <v>2303383220</v>
      </c>
      <c r="D273" s="18" t="s">
        <v>864</v>
      </c>
      <c r="E273" s="3" t="s">
        <v>25</v>
      </c>
      <c r="F273" s="3" t="s">
        <v>705</v>
      </c>
      <c r="G273" s="4"/>
      <c r="H273" s="4"/>
      <c r="I273" s="3" t="s">
        <v>33</v>
      </c>
      <c r="J273" s="20" t="s">
        <v>865</v>
      </c>
      <c r="K273" s="20">
        <v>43190</v>
      </c>
      <c r="L273" s="21" t="s">
        <v>866</v>
      </c>
      <c r="M273" s="26" t="s">
        <v>371</v>
      </c>
      <c r="N273" s="23">
        <v>2316.17</v>
      </c>
      <c r="O273" s="48" t="s">
        <v>19</v>
      </c>
      <c r="P273" s="72"/>
      <c r="Q273" s="64">
        <v>28</v>
      </c>
      <c r="R273" s="34">
        <v>2898</v>
      </c>
      <c r="S273" s="82">
        <v>2303383220</v>
      </c>
      <c r="T273" s="95" t="s">
        <v>864</v>
      </c>
      <c r="U273" s="77" t="s">
        <v>19</v>
      </c>
      <c r="V273" s="78"/>
      <c r="W273" s="32" t="b">
        <f t="shared" si="12"/>
        <v>1</v>
      </c>
      <c r="X273" s="32" t="b">
        <f t="shared" si="13"/>
        <v>1</v>
      </c>
      <c r="Y273" s="32" t="b">
        <f t="shared" si="14"/>
        <v>1</v>
      </c>
    </row>
    <row r="274" spans="1:25" ht="42">
      <c r="A274" s="39">
        <v>28</v>
      </c>
      <c r="B274" s="71" t="s">
        <v>1148</v>
      </c>
      <c r="C274" s="36">
        <v>2330101610</v>
      </c>
      <c r="D274" s="18" t="s">
        <v>867</v>
      </c>
      <c r="E274" s="3" t="s">
        <v>25</v>
      </c>
      <c r="F274" s="3" t="s">
        <v>32</v>
      </c>
      <c r="G274" s="4"/>
      <c r="H274" s="4"/>
      <c r="I274" s="3" t="s">
        <v>33</v>
      </c>
      <c r="J274" s="27" t="s">
        <v>62</v>
      </c>
      <c r="K274" s="27">
        <v>43190</v>
      </c>
      <c r="L274" s="28" t="s">
        <v>868</v>
      </c>
      <c r="M274" s="26" t="s">
        <v>59</v>
      </c>
      <c r="N274" s="23">
        <v>2090.66</v>
      </c>
      <c r="O274" s="48" t="s">
        <v>1228</v>
      </c>
      <c r="P274" s="72" t="s">
        <v>1229</v>
      </c>
      <c r="Q274" s="64">
        <v>28</v>
      </c>
      <c r="R274" s="34">
        <v>2899</v>
      </c>
      <c r="S274" s="82">
        <v>2330101610</v>
      </c>
      <c r="T274" s="95" t="s">
        <v>867</v>
      </c>
      <c r="U274" s="48" t="s">
        <v>1228</v>
      </c>
      <c r="V274" s="91" t="s">
        <v>1229</v>
      </c>
      <c r="W274" s="32" t="b">
        <f t="shared" si="12"/>
        <v>1</v>
      </c>
      <c r="X274" s="32" t="b">
        <f t="shared" si="13"/>
        <v>1</v>
      </c>
      <c r="Y274" s="32" t="b">
        <f t="shared" si="14"/>
        <v>1</v>
      </c>
    </row>
    <row r="275" spans="1:25" ht="42">
      <c r="A275" s="39">
        <v>28</v>
      </c>
      <c r="B275" s="71" t="s">
        <v>1149</v>
      </c>
      <c r="C275" s="36">
        <v>2330509210</v>
      </c>
      <c r="D275" s="18" t="s">
        <v>869</v>
      </c>
      <c r="E275" s="3" t="s">
        <v>25</v>
      </c>
      <c r="F275" s="3" t="s">
        <v>166</v>
      </c>
      <c r="G275" s="4"/>
      <c r="H275" s="4"/>
      <c r="I275" s="3" t="s">
        <v>33</v>
      </c>
      <c r="J275" s="20" t="s">
        <v>870</v>
      </c>
      <c r="K275" s="20">
        <v>43190</v>
      </c>
      <c r="L275" s="28" t="s">
        <v>871</v>
      </c>
      <c r="M275" s="26" t="s">
        <v>64</v>
      </c>
      <c r="N275" s="23">
        <v>2014.9</v>
      </c>
      <c r="O275" s="48" t="s">
        <v>872</v>
      </c>
      <c r="P275" s="72" t="s">
        <v>1180</v>
      </c>
      <c r="Q275" s="64">
        <v>28</v>
      </c>
      <c r="R275" s="34">
        <v>2900</v>
      </c>
      <c r="S275" s="82">
        <v>2330509210</v>
      </c>
      <c r="T275" s="95" t="s">
        <v>869</v>
      </c>
      <c r="U275" s="77" t="s">
        <v>872</v>
      </c>
      <c r="V275" s="91" t="s">
        <v>1180</v>
      </c>
      <c r="W275" s="32" t="b">
        <f t="shared" si="12"/>
        <v>1</v>
      </c>
      <c r="X275" s="32" t="b">
        <f t="shared" si="13"/>
        <v>1</v>
      </c>
      <c r="Y275" s="32" t="b">
        <f t="shared" si="14"/>
        <v>1</v>
      </c>
    </row>
    <row r="276" spans="1:25" ht="36.6">
      <c r="A276" s="39">
        <v>28</v>
      </c>
      <c r="B276" s="71" t="s">
        <v>1150</v>
      </c>
      <c r="C276" s="3">
        <v>2303170540</v>
      </c>
      <c r="D276" s="18" t="s">
        <v>873</v>
      </c>
      <c r="E276" s="3" t="s">
        <v>410</v>
      </c>
      <c r="F276" s="3" t="s">
        <v>476</v>
      </c>
      <c r="G276" s="3"/>
      <c r="H276" s="3"/>
      <c r="I276" s="3" t="s">
        <v>33</v>
      </c>
      <c r="J276" s="20">
        <v>43130</v>
      </c>
      <c r="K276" s="20" t="s">
        <v>313</v>
      </c>
      <c r="L276" s="28" t="s">
        <v>874</v>
      </c>
      <c r="M276" s="28" t="s">
        <v>78</v>
      </c>
      <c r="N276" s="12">
        <v>2446.13</v>
      </c>
      <c r="O276" s="48" t="s">
        <v>19</v>
      </c>
      <c r="P276" s="72"/>
      <c r="Q276" s="64">
        <v>28</v>
      </c>
      <c r="R276" s="34">
        <v>2901</v>
      </c>
      <c r="S276" s="92">
        <v>2303170540</v>
      </c>
      <c r="T276" s="96" t="s">
        <v>873</v>
      </c>
      <c r="U276" s="77" t="s">
        <v>19</v>
      </c>
      <c r="V276" s="78"/>
      <c r="W276" s="32" t="b">
        <f t="shared" si="12"/>
        <v>1</v>
      </c>
      <c r="X276" s="32" t="b">
        <f t="shared" si="13"/>
        <v>1</v>
      </c>
      <c r="Y276" s="32" t="b">
        <f t="shared" si="14"/>
        <v>1</v>
      </c>
    </row>
    <row r="277" spans="1:25" ht="27">
      <c r="A277" s="39">
        <v>28</v>
      </c>
      <c r="B277" s="71" t="s">
        <v>1151</v>
      </c>
      <c r="C277" s="36">
        <v>2333215510</v>
      </c>
      <c r="D277" s="18" t="s">
        <v>875</v>
      </c>
      <c r="E277" s="3" t="s">
        <v>718</v>
      </c>
      <c r="F277" s="3" t="s">
        <v>68</v>
      </c>
      <c r="G277" s="4"/>
      <c r="H277" s="4"/>
      <c r="I277" s="3" t="s">
        <v>33</v>
      </c>
      <c r="J277" s="20" t="s">
        <v>162</v>
      </c>
      <c r="K277" s="20">
        <v>43190</v>
      </c>
      <c r="L277" s="28">
        <v>2</v>
      </c>
      <c r="M277" s="26"/>
      <c r="N277" s="23">
        <v>1508.25</v>
      </c>
      <c r="O277" s="48"/>
      <c r="P277" s="72"/>
      <c r="Q277" s="64">
        <v>28</v>
      </c>
      <c r="R277" s="34">
        <v>2902</v>
      </c>
      <c r="S277" s="82">
        <v>2333215510</v>
      </c>
      <c r="T277" s="95" t="s">
        <v>875</v>
      </c>
      <c r="U277" s="77"/>
      <c r="V277" s="78"/>
      <c r="W277" s="32" t="b">
        <f t="shared" si="12"/>
        <v>1</v>
      </c>
      <c r="X277" s="32" t="b">
        <f t="shared" si="13"/>
        <v>1</v>
      </c>
      <c r="Y277" s="32" t="b">
        <f t="shared" si="14"/>
        <v>1</v>
      </c>
    </row>
    <row r="278" spans="1:25" ht="36.6">
      <c r="A278" s="39">
        <v>28</v>
      </c>
      <c r="B278" s="71" t="s">
        <v>1152</v>
      </c>
      <c r="C278" s="36">
        <v>2333501210</v>
      </c>
      <c r="D278" s="18" t="s">
        <v>876</v>
      </c>
      <c r="E278" s="3" t="s">
        <v>494</v>
      </c>
      <c r="F278" s="3" t="s">
        <v>48</v>
      </c>
      <c r="G278" s="4"/>
      <c r="H278" s="4"/>
      <c r="I278" s="3" t="s">
        <v>33</v>
      </c>
      <c r="J278" s="27" t="s">
        <v>80</v>
      </c>
      <c r="K278" s="27">
        <v>43190</v>
      </c>
      <c r="L278" s="28" t="s">
        <v>877</v>
      </c>
      <c r="M278" s="26" t="s">
        <v>87</v>
      </c>
      <c r="N278" s="23">
        <v>1607.25</v>
      </c>
      <c r="O278" s="48" t="s">
        <v>19</v>
      </c>
      <c r="P278" s="72"/>
      <c r="Q278" s="64">
        <v>28</v>
      </c>
      <c r="R278" s="34">
        <v>2903</v>
      </c>
      <c r="S278" s="82">
        <v>2333501210</v>
      </c>
      <c r="T278" s="95" t="s">
        <v>876</v>
      </c>
      <c r="U278" s="77" t="s">
        <v>19</v>
      </c>
      <c r="V278" s="78"/>
      <c r="W278" s="32" t="b">
        <f t="shared" si="12"/>
        <v>1</v>
      </c>
      <c r="X278" s="32" t="b">
        <f t="shared" si="13"/>
        <v>1</v>
      </c>
      <c r="Y278" s="32" t="b">
        <f t="shared" si="14"/>
        <v>1</v>
      </c>
    </row>
    <row r="279" spans="1:25" ht="45" customHeight="1">
      <c r="N279" s="35">
        <f>SUM(N7:N278)</f>
        <v>818632.59999999986</v>
      </c>
    </row>
    <row r="282" spans="1:25">
      <c r="N282" s="46"/>
    </row>
  </sheetData>
  <autoFilter ref="A6:Y279"/>
  <mergeCells count="20">
    <mergeCell ref="A4:A5"/>
    <mergeCell ref="P4:P5"/>
    <mergeCell ref="B4:B5"/>
    <mergeCell ref="L4:L5"/>
    <mergeCell ref="M4:M5"/>
    <mergeCell ref="O4:O5"/>
    <mergeCell ref="N4:N5"/>
    <mergeCell ref="C4:C5"/>
    <mergeCell ref="D4:D5"/>
    <mergeCell ref="E4:E5"/>
    <mergeCell ref="F4:F5"/>
    <mergeCell ref="G4:G5"/>
    <mergeCell ref="H4:H5"/>
    <mergeCell ref="I4:I5"/>
    <mergeCell ref="J4:K4"/>
    <mergeCell ref="T4:T5"/>
    <mergeCell ref="G2:J2"/>
    <mergeCell ref="Q4:Q5"/>
    <mergeCell ref="R4:R5"/>
    <mergeCell ref="S4:S5"/>
  </mergeCells>
  <pageMargins left="0.31496062992125984" right="0.31496062992125984" top="0.35433070866141736" bottom="0.15748031496062992" header="0" footer="0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57"/>
  <sheetViews>
    <sheetView topLeftCell="A46" zoomScale="120" zoomScaleNormal="120" workbookViewId="0">
      <selection activeCell="H54" sqref="H54"/>
    </sheetView>
  </sheetViews>
  <sheetFormatPr defaultRowHeight="14.4"/>
  <cols>
    <col min="1" max="1" width="12.33203125" customWidth="1"/>
    <col min="2" max="2" width="20.21875" customWidth="1"/>
    <col min="4" max="4" width="13.88671875" customWidth="1"/>
    <col min="7" max="7" width="11.33203125" customWidth="1"/>
    <col min="8" max="8" width="13.5546875" customWidth="1"/>
    <col min="9" max="9" width="13.88671875" style="45" customWidth="1"/>
  </cols>
  <sheetData>
    <row r="2" spans="1:9">
      <c r="A2" t="s">
        <v>880</v>
      </c>
    </row>
    <row r="4" spans="1:9" ht="14.4" customHeight="1">
      <c r="A4" s="54" t="s">
        <v>1</v>
      </c>
      <c r="B4" s="52" t="s">
        <v>2</v>
      </c>
      <c r="C4" s="52" t="s">
        <v>3</v>
      </c>
      <c r="D4" s="52" t="s">
        <v>4</v>
      </c>
      <c r="E4" s="52" t="s">
        <v>5</v>
      </c>
      <c r="F4" s="52" t="s">
        <v>6</v>
      </c>
      <c r="G4" s="58" t="s">
        <v>1327</v>
      </c>
      <c r="H4" s="59" t="s">
        <v>1325</v>
      </c>
      <c r="I4" s="58" t="s">
        <v>1326</v>
      </c>
    </row>
    <row r="5" spans="1:9" ht="51.6" customHeight="1">
      <c r="A5" s="55"/>
      <c r="B5" s="52"/>
      <c r="C5" s="52"/>
      <c r="D5" s="56"/>
      <c r="E5" s="57"/>
      <c r="F5" s="57"/>
      <c r="G5" s="58"/>
      <c r="H5" s="60"/>
      <c r="I5" s="58"/>
    </row>
    <row r="6" spans="1:9">
      <c r="A6" s="1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20</v>
      </c>
      <c r="H6" s="17"/>
      <c r="I6" s="43"/>
    </row>
    <row r="7" spans="1:9" ht="27">
      <c r="A7" s="6" t="s">
        <v>37</v>
      </c>
      <c r="B7" s="18" t="s">
        <v>38</v>
      </c>
      <c r="C7" s="3" t="s">
        <v>25</v>
      </c>
      <c r="D7" s="3" t="s">
        <v>39</v>
      </c>
      <c r="E7" s="4">
        <v>29</v>
      </c>
      <c r="F7" s="4">
        <v>2</v>
      </c>
      <c r="G7" s="23">
        <v>4059.03</v>
      </c>
      <c r="H7" s="24">
        <v>4059.0299999999997</v>
      </c>
      <c r="I7" s="43">
        <f>G7-H7</f>
        <v>0</v>
      </c>
    </row>
    <row r="8" spans="1:9" ht="27">
      <c r="A8" s="6">
        <v>2303011550</v>
      </c>
      <c r="B8" s="18" t="s">
        <v>56</v>
      </c>
      <c r="C8" s="3" t="s">
        <v>25</v>
      </c>
      <c r="D8" s="3" t="s">
        <v>48</v>
      </c>
      <c r="E8" s="4">
        <v>13</v>
      </c>
      <c r="F8" s="4">
        <v>2</v>
      </c>
      <c r="G8" s="23">
        <v>2326.35</v>
      </c>
      <c r="H8" s="24">
        <v>2226.35</v>
      </c>
      <c r="I8" s="43">
        <f t="shared" ref="I8:I39" si="0">G8-H8</f>
        <v>100</v>
      </c>
    </row>
    <row r="9" spans="1:9" ht="27">
      <c r="A9" s="6">
        <v>2303020030</v>
      </c>
      <c r="B9" s="18" t="s">
        <v>76</v>
      </c>
      <c r="C9" s="3" t="s">
        <v>25</v>
      </c>
      <c r="D9" s="3" t="s">
        <v>77</v>
      </c>
      <c r="E9" s="4">
        <v>3</v>
      </c>
      <c r="F9" s="4"/>
      <c r="G9" s="23">
        <v>3499.47</v>
      </c>
      <c r="H9" s="24">
        <v>3499.47</v>
      </c>
      <c r="I9" s="43">
        <f t="shared" si="0"/>
        <v>0</v>
      </c>
    </row>
    <row r="10" spans="1:9" ht="27">
      <c r="A10" s="6">
        <v>2303050430</v>
      </c>
      <c r="B10" s="18" t="s">
        <v>161</v>
      </c>
      <c r="C10" s="3" t="s">
        <v>25</v>
      </c>
      <c r="D10" s="3" t="s">
        <v>157</v>
      </c>
      <c r="E10" s="4">
        <v>90</v>
      </c>
      <c r="F10" s="4"/>
      <c r="G10" s="23">
        <v>2698.75</v>
      </c>
      <c r="H10" s="24">
        <v>0.05</v>
      </c>
      <c r="I10" s="43">
        <f t="shared" si="0"/>
        <v>2698.7</v>
      </c>
    </row>
    <row r="11" spans="1:9" ht="27">
      <c r="A11" s="6">
        <v>2303080890</v>
      </c>
      <c r="B11" s="18" t="s">
        <v>232</v>
      </c>
      <c r="C11" s="3" t="s">
        <v>176</v>
      </c>
      <c r="D11" s="3" t="s">
        <v>228</v>
      </c>
      <c r="E11" s="4">
        <v>86</v>
      </c>
      <c r="F11" s="4"/>
      <c r="G11" s="23">
        <v>6421.49</v>
      </c>
      <c r="H11" s="24">
        <v>25</v>
      </c>
      <c r="I11" s="43">
        <f t="shared" si="0"/>
        <v>6396.49</v>
      </c>
    </row>
    <row r="12" spans="1:9" ht="27">
      <c r="A12" s="6">
        <v>2303081940</v>
      </c>
      <c r="B12" s="18" t="s">
        <v>240</v>
      </c>
      <c r="C12" s="3" t="s">
        <v>176</v>
      </c>
      <c r="D12" s="3" t="s">
        <v>228</v>
      </c>
      <c r="E12" s="4">
        <v>125</v>
      </c>
      <c r="F12" s="4"/>
      <c r="G12" s="23">
        <v>3361.42</v>
      </c>
      <c r="H12" s="24">
        <v>3361.42</v>
      </c>
      <c r="I12" s="43">
        <f t="shared" si="0"/>
        <v>0</v>
      </c>
    </row>
    <row r="13" spans="1:9" ht="27">
      <c r="A13" s="6">
        <v>2303090330</v>
      </c>
      <c r="B13" s="18" t="s">
        <v>251</v>
      </c>
      <c r="C13" s="3" t="s">
        <v>248</v>
      </c>
      <c r="D13" s="3" t="s">
        <v>77</v>
      </c>
      <c r="E13" s="4">
        <v>39</v>
      </c>
      <c r="F13" s="4">
        <v>2</v>
      </c>
      <c r="G13" s="23">
        <v>8417.56</v>
      </c>
      <c r="H13" s="24">
        <f>8008.18+409.379999999999</f>
        <v>8417.56</v>
      </c>
      <c r="I13" s="43">
        <f t="shared" si="0"/>
        <v>0</v>
      </c>
    </row>
    <row r="14" spans="1:9" ht="27">
      <c r="A14" s="6">
        <v>2303091180</v>
      </c>
      <c r="B14" s="18" t="s">
        <v>260</v>
      </c>
      <c r="C14" s="3" t="s">
        <v>248</v>
      </c>
      <c r="D14" s="3" t="s">
        <v>117</v>
      </c>
      <c r="E14" s="4">
        <v>48</v>
      </c>
      <c r="F14" s="4"/>
      <c r="G14" s="23">
        <v>3295.48</v>
      </c>
      <c r="H14" s="24">
        <v>3295.48</v>
      </c>
      <c r="I14" s="43">
        <f t="shared" si="0"/>
        <v>0</v>
      </c>
    </row>
    <row r="15" spans="1:9" ht="27">
      <c r="A15" s="6">
        <v>2303140790</v>
      </c>
      <c r="B15" s="18" t="s">
        <v>315</v>
      </c>
      <c r="C15" s="3" t="s">
        <v>309</v>
      </c>
      <c r="D15" s="3" t="s">
        <v>222</v>
      </c>
      <c r="E15" s="4">
        <v>13</v>
      </c>
      <c r="F15" s="4"/>
      <c r="G15" s="23">
        <v>3484.85</v>
      </c>
      <c r="H15" s="24">
        <v>3484.8500000000004</v>
      </c>
      <c r="I15" s="43">
        <f t="shared" si="0"/>
        <v>0</v>
      </c>
    </row>
    <row r="16" spans="1:9" ht="27">
      <c r="A16" s="6">
        <v>2303142620</v>
      </c>
      <c r="B16" s="18" t="s">
        <v>342</v>
      </c>
      <c r="C16" s="3" t="s">
        <v>309</v>
      </c>
      <c r="D16" s="3" t="s">
        <v>343</v>
      </c>
      <c r="E16" s="4">
        <v>20</v>
      </c>
      <c r="F16" s="4">
        <v>2</v>
      </c>
      <c r="G16" s="23">
        <v>1967.43</v>
      </c>
      <c r="H16" s="24">
        <v>1967.43</v>
      </c>
      <c r="I16" s="43">
        <f t="shared" si="0"/>
        <v>0</v>
      </c>
    </row>
    <row r="17" spans="1:9" ht="27">
      <c r="A17" s="7">
        <v>2303143510</v>
      </c>
      <c r="B17" s="18" t="s">
        <v>355</v>
      </c>
      <c r="C17" s="29" t="s">
        <v>309</v>
      </c>
      <c r="D17" s="29" t="s">
        <v>356</v>
      </c>
      <c r="E17" s="4">
        <v>2</v>
      </c>
      <c r="F17" s="4">
        <v>6</v>
      </c>
      <c r="G17" s="30">
        <v>3424.5</v>
      </c>
      <c r="H17" s="24">
        <f>0.05+0.0100000000002183</f>
        <v>6.0000000000218302E-2</v>
      </c>
      <c r="I17" s="43">
        <f t="shared" si="0"/>
        <v>3424.4399999999996</v>
      </c>
    </row>
    <row r="18" spans="1:9" ht="27">
      <c r="A18" s="6">
        <v>2303152590</v>
      </c>
      <c r="B18" s="18" t="s">
        <v>385</v>
      </c>
      <c r="C18" s="3" t="s">
        <v>373</v>
      </c>
      <c r="D18" s="3" t="s">
        <v>383</v>
      </c>
      <c r="E18" s="4">
        <v>47</v>
      </c>
      <c r="F18" s="4">
        <v>2</v>
      </c>
      <c r="G18" s="23">
        <v>2386.7800000000002</v>
      </c>
      <c r="H18" s="24">
        <f>484.49+1902.29</f>
        <v>2386.7799999999997</v>
      </c>
      <c r="I18" s="43">
        <f t="shared" si="0"/>
        <v>0</v>
      </c>
    </row>
    <row r="19" spans="1:9" ht="27">
      <c r="A19" s="6">
        <v>2303160760</v>
      </c>
      <c r="B19" s="18" t="s">
        <v>420</v>
      </c>
      <c r="C19" s="3" t="s">
        <v>410</v>
      </c>
      <c r="D19" s="3" t="s">
        <v>77</v>
      </c>
      <c r="E19" s="4">
        <v>78</v>
      </c>
      <c r="F19" s="4">
        <v>1</v>
      </c>
      <c r="G19" s="23">
        <v>3207.23</v>
      </c>
      <c r="H19" s="24">
        <v>3207.23</v>
      </c>
      <c r="I19" s="43">
        <f t="shared" si="0"/>
        <v>0</v>
      </c>
    </row>
    <row r="20" spans="1:9" ht="27">
      <c r="A20" s="7">
        <v>2303192550</v>
      </c>
      <c r="B20" s="18" t="s">
        <v>487</v>
      </c>
      <c r="C20" s="29" t="s">
        <v>190</v>
      </c>
      <c r="D20" s="29" t="s">
        <v>288</v>
      </c>
      <c r="E20" s="4">
        <v>21</v>
      </c>
      <c r="F20" s="4">
        <v>2</v>
      </c>
      <c r="G20" s="30">
        <v>1245.56</v>
      </c>
      <c r="H20" s="24">
        <v>1245.56</v>
      </c>
      <c r="I20" s="43">
        <f t="shared" si="0"/>
        <v>0</v>
      </c>
    </row>
    <row r="21" spans="1:9" ht="27">
      <c r="A21" s="6">
        <v>2303192910</v>
      </c>
      <c r="B21" s="18" t="s">
        <v>488</v>
      </c>
      <c r="C21" s="3" t="s">
        <v>190</v>
      </c>
      <c r="D21" s="3" t="s">
        <v>482</v>
      </c>
      <c r="E21" s="4">
        <v>9</v>
      </c>
      <c r="F21" s="4"/>
      <c r="G21" s="23">
        <v>4588.29</v>
      </c>
      <c r="H21" s="24">
        <v>4588.29</v>
      </c>
      <c r="I21" s="43">
        <f t="shared" si="0"/>
        <v>0</v>
      </c>
    </row>
    <row r="22" spans="1:9" ht="27">
      <c r="A22" s="6">
        <v>2303193730</v>
      </c>
      <c r="B22" s="18" t="s">
        <v>496</v>
      </c>
      <c r="C22" s="3" t="s">
        <v>190</v>
      </c>
      <c r="D22" s="3" t="s">
        <v>191</v>
      </c>
      <c r="E22" s="4">
        <v>47</v>
      </c>
      <c r="F22" s="4">
        <v>2</v>
      </c>
      <c r="G22" s="23">
        <v>6221.35</v>
      </c>
      <c r="H22" s="24">
        <v>1964.9399999999998</v>
      </c>
      <c r="I22" s="43">
        <f t="shared" si="0"/>
        <v>4256.4100000000008</v>
      </c>
    </row>
    <row r="23" spans="1:9" ht="27">
      <c r="A23" s="6">
        <v>2303194880</v>
      </c>
      <c r="B23" s="18" t="s">
        <v>513</v>
      </c>
      <c r="C23" s="3" t="s">
        <v>190</v>
      </c>
      <c r="D23" s="3" t="s">
        <v>457</v>
      </c>
      <c r="E23" s="4">
        <v>21</v>
      </c>
      <c r="F23" s="4"/>
      <c r="G23" s="23">
        <v>2212.59</v>
      </c>
      <c r="H23" s="24">
        <f>322.24+1890.35</f>
        <v>2212.59</v>
      </c>
      <c r="I23" s="43">
        <f t="shared" si="0"/>
        <v>0</v>
      </c>
    </row>
    <row r="24" spans="1:9" ht="27">
      <c r="A24" s="6">
        <v>2303202960</v>
      </c>
      <c r="B24" s="18" t="s">
        <v>555</v>
      </c>
      <c r="C24" s="3" t="s">
        <v>515</v>
      </c>
      <c r="D24" s="3" t="s">
        <v>552</v>
      </c>
      <c r="E24" s="4" t="s">
        <v>556</v>
      </c>
      <c r="F24" s="4"/>
      <c r="G24" s="23">
        <v>8990.27</v>
      </c>
      <c r="H24" s="24">
        <v>8990.27</v>
      </c>
      <c r="I24" s="43">
        <f t="shared" si="0"/>
        <v>0</v>
      </c>
    </row>
    <row r="25" spans="1:9" ht="27">
      <c r="A25" s="7">
        <v>2303204410</v>
      </c>
      <c r="B25" s="18" t="s">
        <v>561</v>
      </c>
      <c r="C25" s="29" t="s">
        <v>515</v>
      </c>
      <c r="D25" s="29" t="s">
        <v>552</v>
      </c>
      <c r="E25" s="4">
        <v>22</v>
      </c>
      <c r="F25" s="4"/>
      <c r="G25" s="30">
        <v>6412.16</v>
      </c>
      <c r="H25" s="24">
        <v>698.24</v>
      </c>
      <c r="I25" s="43">
        <f t="shared" si="0"/>
        <v>5713.92</v>
      </c>
    </row>
    <row r="26" spans="1:9" ht="27">
      <c r="A26" s="6">
        <v>2303208870</v>
      </c>
      <c r="B26" s="18" t="s">
        <v>564</v>
      </c>
      <c r="C26" s="3" t="s">
        <v>515</v>
      </c>
      <c r="D26" s="3" t="s">
        <v>565</v>
      </c>
      <c r="E26" s="4">
        <v>1</v>
      </c>
      <c r="F26" s="4"/>
      <c r="G26" s="23">
        <v>6566.12</v>
      </c>
      <c r="H26" s="24">
        <v>6566.1200000000008</v>
      </c>
      <c r="I26" s="43">
        <f t="shared" si="0"/>
        <v>0</v>
      </c>
    </row>
    <row r="27" spans="1:9" ht="27">
      <c r="A27" s="7">
        <v>2303211530</v>
      </c>
      <c r="B27" s="18" t="s">
        <v>587</v>
      </c>
      <c r="C27" s="29" t="s">
        <v>414</v>
      </c>
      <c r="D27" s="29" t="s">
        <v>310</v>
      </c>
      <c r="E27" s="4">
        <v>85</v>
      </c>
      <c r="F27" s="4"/>
      <c r="G27" s="30">
        <v>1324.06</v>
      </c>
      <c r="H27" s="24">
        <f>67.37+1256.69</f>
        <v>1324.06</v>
      </c>
      <c r="I27" s="43">
        <f t="shared" si="0"/>
        <v>0</v>
      </c>
    </row>
    <row r="28" spans="1:9" ht="27">
      <c r="A28" s="6" t="s">
        <v>664</v>
      </c>
      <c r="B28" s="18" t="s">
        <v>665</v>
      </c>
      <c r="C28" s="3" t="s">
        <v>656</v>
      </c>
      <c r="D28" s="3" t="s">
        <v>305</v>
      </c>
      <c r="E28" s="4">
        <v>7</v>
      </c>
      <c r="F28" s="4"/>
      <c r="G28" s="23">
        <v>1025.6500000000001</v>
      </c>
      <c r="H28" s="24">
        <v>1025.6500000000001</v>
      </c>
      <c r="I28" s="43">
        <f t="shared" si="0"/>
        <v>0</v>
      </c>
    </row>
    <row r="29" spans="1:9" ht="27">
      <c r="A29" s="6" t="s">
        <v>669</v>
      </c>
      <c r="B29" s="18" t="s">
        <v>670</v>
      </c>
      <c r="C29" s="3" t="s">
        <v>656</v>
      </c>
      <c r="D29" s="3" t="s">
        <v>305</v>
      </c>
      <c r="E29" s="4">
        <v>20</v>
      </c>
      <c r="F29" s="4"/>
      <c r="G29" s="23">
        <v>3760.78</v>
      </c>
      <c r="H29" s="24">
        <v>3101.46</v>
      </c>
      <c r="I29" s="43">
        <f t="shared" si="0"/>
        <v>659.32000000000016</v>
      </c>
    </row>
    <row r="30" spans="1:9" ht="27">
      <c r="A30" s="6">
        <v>2303281850</v>
      </c>
      <c r="B30" s="18" t="s">
        <v>673</v>
      </c>
      <c r="C30" s="3" t="s">
        <v>656</v>
      </c>
      <c r="D30" s="3" t="s">
        <v>305</v>
      </c>
      <c r="E30" s="4">
        <v>40</v>
      </c>
      <c r="F30" s="4"/>
      <c r="G30" s="23">
        <v>3170.31</v>
      </c>
      <c r="H30" s="24">
        <v>3170.31</v>
      </c>
      <c r="I30" s="43">
        <f t="shared" si="0"/>
        <v>0</v>
      </c>
    </row>
    <row r="31" spans="1:9" ht="27">
      <c r="A31" s="6">
        <v>2303310660</v>
      </c>
      <c r="B31" s="18" t="s">
        <v>704</v>
      </c>
      <c r="C31" s="3" t="s">
        <v>701</v>
      </c>
      <c r="D31" s="3" t="s">
        <v>705</v>
      </c>
      <c r="E31" s="4" t="s">
        <v>706</v>
      </c>
      <c r="F31" s="4"/>
      <c r="G31" s="23">
        <v>1680.66</v>
      </c>
      <c r="H31" s="24">
        <v>1680.66</v>
      </c>
      <c r="I31" s="43">
        <f t="shared" si="0"/>
        <v>0</v>
      </c>
    </row>
    <row r="32" spans="1:9" ht="27">
      <c r="A32" s="6">
        <v>2303311090</v>
      </c>
      <c r="B32" s="18" t="s">
        <v>714</v>
      </c>
      <c r="C32" s="3" t="s">
        <v>701</v>
      </c>
      <c r="D32" s="3" t="s">
        <v>698</v>
      </c>
      <c r="E32" s="4">
        <v>47</v>
      </c>
      <c r="F32" s="4"/>
      <c r="G32" s="23">
        <v>1381.19</v>
      </c>
      <c r="H32" s="24">
        <v>1381.1899999999998</v>
      </c>
      <c r="I32" s="43">
        <f t="shared" si="0"/>
        <v>0</v>
      </c>
    </row>
    <row r="33" spans="1:9" ht="27">
      <c r="A33" s="6">
        <v>2303350840</v>
      </c>
      <c r="B33" s="18" t="s">
        <v>780</v>
      </c>
      <c r="C33" s="3" t="s">
        <v>494</v>
      </c>
      <c r="D33" s="3" t="s">
        <v>343</v>
      </c>
      <c r="E33" s="4">
        <v>17</v>
      </c>
      <c r="F33" s="4"/>
      <c r="G33" s="23">
        <v>2172.66</v>
      </c>
      <c r="H33" s="24">
        <v>2172.66</v>
      </c>
      <c r="I33" s="43">
        <f t="shared" si="0"/>
        <v>0</v>
      </c>
    </row>
    <row r="34" spans="1:9" ht="27">
      <c r="A34" s="6">
        <v>2303370720</v>
      </c>
      <c r="B34" s="18" t="s">
        <v>793</v>
      </c>
      <c r="C34" s="3" t="s">
        <v>25</v>
      </c>
      <c r="D34" s="3" t="s">
        <v>77</v>
      </c>
      <c r="E34" s="4">
        <v>147</v>
      </c>
      <c r="F34" s="4"/>
      <c r="G34" s="23">
        <v>3657.02</v>
      </c>
      <c r="H34" s="24">
        <f>13.68+1151.89</f>
        <v>1165.5700000000002</v>
      </c>
      <c r="I34" s="43">
        <f t="shared" si="0"/>
        <v>2491.4499999999998</v>
      </c>
    </row>
    <row r="35" spans="1:9" ht="27">
      <c r="A35" s="6">
        <v>2303371920</v>
      </c>
      <c r="B35" s="18" t="s">
        <v>801</v>
      </c>
      <c r="C35" s="3" t="s">
        <v>25</v>
      </c>
      <c r="D35" s="3" t="s">
        <v>211</v>
      </c>
      <c r="E35" s="4">
        <v>52</v>
      </c>
      <c r="F35" s="4">
        <v>2</v>
      </c>
      <c r="G35" s="23">
        <v>6669.68</v>
      </c>
      <c r="H35" s="24">
        <f>6510.03+159.650000000001</f>
        <v>6669.68</v>
      </c>
      <c r="I35" s="43">
        <f t="shared" si="0"/>
        <v>0</v>
      </c>
    </row>
    <row r="36" spans="1:9" ht="27">
      <c r="A36" s="6">
        <v>2303379240</v>
      </c>
      <c r="B36" s="18" t="s">
        <v>835</v>
      </c>
      <c r="C36" s="3" t="s">
        <v>25</v>
      </c>
      <c r="D36" s="3" t="s">
        <v>157</v>
      </c>
      <c r="E36" s="4">
        <v>31</v>
      </c>
      <c r="F36" s="4"/>
      <c r="G36" s="23">
        <v>1431.63</v>
      </c>
      <c r="H36" s="24">
        <v>1431.63</v>
      </c>
      <c r="I36" s="43">
        <f t="shared" si="0"/>
        <v>0</v>
      </c>
    </row>
    <row r="37" spans="1:9" ht="27">
      <c r="A37" s="6">
        <v>2303379300</v>
      </c>
      <c r="B37" s="18" t="s">
        <v>836</v>
      </c>
      <c r="C37" s="3" t="s">
        <v>25</v>
      </c>
      <c r="D37" s="3" t="s">
        <v>157</v>
      </c>
      <c r="E37" s="4">
        <v>37</v>
      </c>
      <c r="F37" s="4"/>
      <c r="G37" s="23">
        <v>3435.17</v>
      </c>
      <c r="H37" s="24">
        <v>36.660000000000004</v>
      </c>
      <c r="I37" s="43">
        <f t="shared" si="0"/>
        <v>3398.51</v>
      </c>
    </row>
    <row r="38" spans="1:9" ht="27">
      <c r="A38" s="6" t="s">
        <v>857</v>
      </c>
      <c r="B38" s="18" t="s">
        <v>858</v>
      </c>
      <c r="C38" s="3" t="s">
        <v>25</v>
      </c>
      <c r="D38" s="3" t="s">
        <v>832</v>
      </c>
      <c r="E38" s="4">
        <v>14</v>
      </c>
      <c r="F38" s="4">
        <v>25</v>
      </c>
      <c r="G38" s="23">
        <v>1210.1500000000001</v>
      </c>
      <c r="H38" s="24">
        <v>1210.1500000000001</v>
      </c>
      <c r="I38" s="43">
        <f t="shared" si="0"/>
        <v>0</v>
      </c>
    </row>
    <row r="39" spans="1:9" ht="27">
      <c r="A39" s="7">
        <v>2333743810</v>
      </c>
      <c r="B39" s="18" t="s">
        <v>878</v>
      </c>
      <c r="C39" s="29" t="s">
        <v>25</v>
      </c>
      <c r="D39" s="29" t="s">
        <v>68</v>
      </c>
      <c r="E39" s="4">
        <v>91</v>
      </c>
      <c r="F39" s="4">
        <v>2</v>
      </c>
      <c r="G39" s="30">
        <v>191.52</v>
      </c>
      <c r="H39" s="24">
        <v>191.51999999999998</v>
      </c>
      <c r="I39" s="43">
        <f t="shared" si="0"/>
        <v>0</v>
      </c>
    </row>
    <row r="40" spans="1:9" ht="27">
      <c r="A40" s="36">
        <v>2303041930</v>
      </c>
      <c r="B40" s="18" t="s">
        <v>143</v>
      </c>
      <c r="C40" s="3" t="s">
        <v>25</v>
      </c>
      <c r="D40" s="3" t="s">
        <v>135</v>
      </c>
      <c r="E40" s="4">
        <v>94</v>
      </c>
      <c r="F40" s="4"/>
      <c r="G40" s="23">
        <v>1355.17</v>
      </c>
      <c r="H40" s="40">
        <v>604.89</v>
      </c>
      <c r="I40" s="43">
        <v>750.28</v>
      </c>
    </row>
    <row r="41" spans="1:9" ht="27">
      <c r="A41" s="36">
        <v>2303160940</v>
      </c>
      <c r="B41" s="18" t="s">
        <v>426</v>
      </c>
      <c r="C41" s="3" t="s">
        <v>410</v>
      </c>
      <c r="D41" s="3" t="s">
        <v>77</v>
      </c>
      <c r="E41" s="4">
        <v>92</v>
      </c>
      <c r="F41" s="4"/>
      <c r="G41" s="23">
        <v>2732.43</v>
      </c>
      <c r="H41" s="40">
        <v>26.010000000000201</v>
      </c>
      <c r="I41" s="43">
        <v>2706.4199999999996</v>
      </c>
    </row>
    <row r="42" spans="1:9" ht="27">
      <c r="A42" s="36">
        <v>2303191900</v>
      </c>
      <c r="B42" s="18" t="s">
        <v>480</v>
      </c>
      <c r="C42" s="3" t="s">
        <v>190</v>
      </c>
      <c r="D42" s="3" t="s">
        <v>292</v>
      </c>
      <c r="E42" s="4">
        <v>94</v>
      </c>
      <c r="F42" s="4"/>
      <c r="G42" s="23">
        <v>5853.26</v>
      </c>
      <c r="H42" s="40">
        <v>5853.26</v>
      </c>
      <c r="I42" s="43">
        <v>0</v>
      </c>
    </row>
    <row r="43" spans="1:9" ht="27">
      <c r="A43" s="36">
        <v>2303200540</v>
      </c>
      <c r="B43" s="18" t="s">
        <v>518</v>
      </c>
      <c r="C43" s="3" t="s">
        <v>515</v>
      </c>
      <c r="D43" s="3" t="s">
        <v>77</v>
      </c>
      <c r="E43" s="4">
        <v>28</v>
      </c>
      <c r="F43" s="4">
        <v>2</v>
      </c>
      <c r="G43" s="23">
        <v>4092.63</v>
      </c>
      <c r="H43" s="40">
        <v>82.349999999999895</v>
      </c>
      <c r="I43" s="43">
        <v>4010.28</v>
      </c>
    </row>
    <row r="44" spans="1:9" ht="27">
      <c r="A44" s="36">
        <v>2303202380</v>
      </c>
      <c r="B44" s="18" t="s">
        <v>543</v>
      </c>
      <c r="C44" s="3" t="s">
        <v>515</v>
      </c>
      <c r="D44" s="3" t="s">
        <v>544</v>
      </c>
      <c r="E44" s="4">
        <v>5</v>
      </c>
      <c r="F44" s="4">
        <v>1</v>
      </c>
      <c r="G44" s="23">
        <v>3584.26</v>
      </c>
      <c r="H44" s="40">
        <v>3584.26</v>
      </c>
      <c r="I44" s="43">
        <v>0</v>
      </c>
    </row>
    <row r="45" spans="1:9" ht="27">
      <c r="A45" s="36">
        <v>2303210980</v>
      </c>
      <c r="B45" s="18" t="s">
        <v>578</v>
      </c>
      <c r="C45" s="3" t="s">
        <v>414</v>
      </c>
      <c r="D45" s="3" t="s">
        <v>310</v>
      </c>
      <c r="E45" s="4">
        <v>27</v>
      </c>
      <c r="F45" s="4"/>
      <c r="G45" s="23">
        <v>2029.35</v>
      </c>
      <c r="H45" s="40">
        <v>2.3299999999999299</v>
      </c>
      <c r="I45" s="43">
        <v>2027.02</v>
      </c>
    </row>
    <row r="46" spans="1:9" ht="27">
      <c r="A46" s="36">
        <v>2303260120</v>
      </c>
      <c r="B46" s="18" t="s">
        <v>639</v>
      </c>
      <c r="C46" s="3" t="s">
        <v>67</v>
      </c>
      <c r="D46" s="3" t="s">
        <v>640</v>
      </c>
      <c r="E46" s="4">
        <v>12</v>
      </c>
      <c r="F46" s="4"/>
      <c r="G46" s="23">
        <v>1124.48</v>
      </c>
      <c r="H46" s="40">
        <v>1124.48</v>
      </c>
      <c r="I46" s="43">
        <v>0</v>
      </c>
    </row>
    <row r="47" spans="1:9" ht="27">
      <c r="A47" s="36">
        <v>2303260240</v>
      </c>
      <c r="B47" s="18" t="s">
        <v>641</v>
      </c>
      <c r="C47" s="3" t="s">
        <v>67</v>
      </c>
      <c r="D47" s="3" t="s">
        <v>640</v>
      </c>
      <c r="E47" s="4">
        <v>21</v>
      </c>
      <c r="F47" s="4"/>
      <c r="G47" s="23">
        <v>1826.08</v>
      </c>
      <c r="H47" s="40">
        <v>309.95000000000005</v>
      </c>
      <c r="I47" s="43">
        <v>1516.1299999999999</v>
      </c>
    </row>
    <row r="48" spans="1:9" ht="27">
      <c r="A48" s="36">
        <v>2303280990</v>
      </c>
      <c r="B48" s="18" t="s">
        <v>662</v>
      </c>
      <c r="C48" s="3" t="s">
        <v>656</v>
      </c>
      <c r="D48" s="3" t="s">
        <v>68</v>
      </c>
      <c r="E48" s="4" t="s">
        <v>663</v>
      </c>
      <c r="F48" s="4"/>
      <c r="G48" s="23">
        <v>1269.8900000000001</v>
      </c>
      <c r="H48" s="40">
        <v>1269.8900000000001</v>
      </c>
      <c r="I48" s="43">
        <v>0</v>
      </c>
    </row>
    <row r="49" spans="1:9" ht="27">
      <c r="A49" s="36">
        <v>2303321500</v>
      </c>
      <c r="B49" s="18" t="s">
        <v>739</v>
      </c>
      <c r="C49" s="3" t="s">
        <v>718</v>
      </c>
      <c r="D49" s="3" t="s">
        <v>68</v>
      </c>
      <c r="E49" s="4">
        <v>16</v>
      </c>
      <c r="F49" s="4">
        <v>1</v>
      </c>
      <c r="G49" s="23">
        <v>1669.55</v>
      </c>
      <c r="H49" s="40">
        <v>1669.55</v>
      </c>
      <c r="I49" s="43">
        <v>0</v>
      </c>
    </row>
    <row r="50" spans="1:9" ht="27">
      <c r="A50" s="36">
        <v>2303322100</v>
      </c>
      <c r="B50" s="18" t="s">
        <v>745</v>
      </c>
      <c r="C50" s="3" t="s">
        <v>718</v>
      </c>
      <c r="D50" s="3" t="s">
        <v>746</v>
      </c>
      <c r="E50" s="4">
        <v>6</v>
      </c>
      <c r="F50" s="4">
        <v>2</v>
      </c>
      <c r="G50" s="23">
        <v>2415.17</v>
      </c>
      <c r="H50" s="40">
        <v>2415.17</v>
      </c>
      <c r="I50" s="43">
        <v>0</v>
      </c>
    </row>
    <row r="51" spans="1:9" ht="27">
      <c r="A51" s="36">
        <v>2303330970</v>
      </c>
      <c r="B51" s="18" t="s">
        <v>768</v>
      </c>
      <c r="C51" s="3" t="s">
        <v>757</v>
      </c>
      <c r="D51" s="3" t="s">
        <v>626</v>
      </c>
      <c r="E51" s="4">
        <v>7</v>
      </c>
      <c r="F51" s="4"/>
      <c r="G51" s="23">
        <v>2191.86</v>
      </c>
      <c r="H51" s="40">
        <v>2191.86</v>
      </c>
      <c r="I51" s="43">
        <v>0</v>
      </c>
    </row>
    <row r="52" spans="1:9" ht="27">
      <c r="A52" s="36">
        <v>2303376810</v>
      </c>
      <c r="B52" s="18" t="s">
        <v>820</v>
      </c>
      <c r="C52" s="3" t="s">
        <v>25</v>
      </c>
      <c r="D52" s="3" t="s">
        <v>816</v>
      </c>
      <c r="E52" s="4">
        <v>25</v>
      </c>
      <c r="F52" s="4">
        <v>9</v>
      </c>
      <c r="G52" s="23">
        <v>7465.37</v>
      </c>
      <c r="H52" s="40">
        <v>90</v>
      </c>
      <c r="I52" s="43">
        <v>7375.37</v>
      </c>
    </row>
    <row r="53" spans="1:9" ht="27">
      <c r="A53" s="36">
        <v>2303380890</v>
      </c>
      <c r="B53" s="18" t="s">
        <v>847</v>
      </c>
      <c r="C53" s="3" t="s">
        <v>25</v>
      </c>
      <c r="D53" s="3" t="s">
        <v>101</v>
      </c>
      <c r="E53" s="4" t="s">
        <v>102</v>
      </c>
      <c r="F53" s="4">
        <v>2</v>
      </c>
      <c r="G53" s="23">
        <f>9496.88-11</f>
        <v>9485.8799999999992</v>
      </c>
      <c r="H53" s="23">
        <f>9496.88-11</f>
        <v>9485.8799999999992</v>
      </c>
      <c r="I53" s="43">
        <v>0</v>
      </c>
    </row>
    <row r="54" spans="1:9">
      <c r="H54" s="44">
        <f>SUM(H7:H53)</f>
        <v>115467.80000000002</v>
      </c>
    </row>
    <row r="57" spans="1:9">
      <c r="H57" s="50"/>
    </row>
  </sheetData>
  <mergeCells count="9">
    <mergeCell ref="I4:I5"/>
    <mergeCell ref="H4:H5"/>
    <mergeCell ref="G4:G5"/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28 Бейчкий </vt:lpstr>
      <vt:lpstr>исключение</vt:lpstr>
      <vt:lpstr>Лист3</vt:lpstr>
      <vt:lpstr>'28 Бейчкий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2026-06-13T09:37:57Z</cp:lastPrinted>
  <dcterms:created xsi:type="dcterms:W3CDTF">2026-01-11T06:48:44Z</dcterms:created>
  <dcterms:modified xsi:type="dcterms:W3CDTF">2026-07-19T00:52:00Z</dcterms:modified>
</cp:coreProperties>
</file>