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256" windowHeight="11856"/>
  </bookViews>
  <sheets>
    <sheet name="31 саяногорск" sheetId="1" r:id="rId1"/>
    <sheet name="исключение" sheetId="2" r:id="rId2"/>
    <sheet name="Лист3" sheetId="3" r:id="rId3"/>
  </sheets>
  <definedNames>
    <definedName name="_xlnm._FilterDatabase" localSheetId="0" hidden="1">'31 саяногорск'!$E$9:$Q$291</definedName>
    <definedName name="_xlnm.Print_Area" localSheetId="0">'31 саяногорск'!$A$1:$Q$291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43" i="1"/>
  <c r="O79"/>
  <c r="O68"/>
  <c r="H27" i="2"/>
  <c r="H23"/>
  <c r="I23" s="1"/>
  <c r="H19"/>
  <c r="I19" s="1"/>
  <c r="O229" i="1"/>
  <c r="H18" i="2"/>
  <c r="I18" s="1"/>
  <c r="O213" i="1"/>
  <c r="H17" i="2"/>
  <c r="I17" s="1"/>
  <c r="O20" i="1"/>
  <c r="O11"/>
  <c r="H13" i="2"/>
  <c r="I13" s="1"/>
  <c r="H10"/>
  <c r="I10" s="1"/>
  <c r="I24"/>
  <c r="I25"/>
  <c r="I26"/>
  <c r="I8"/>
  <c r="I11"/>
  <c r="I12"/>
  <c r="I14"/>
  <c r="I15"/>
  <c r="I16"/>
  <c r="I20"/>
  <c r="I21"/>
  <c r="I22"/>
  <c r="H9"/>
  <c r="I9" s="1"/>
  <c r="H7"/>
  <c r="O272" i="1"/>
  <c r="O257"/>
  <c r="O164"/>
  <c r="O145"/>
  <c r="O116"/>
  <c r="O14"/>
  <c r="O289" l="1"/>
  <c r="I7" i="2"/>
</calcChain>
</file>

<file path=xl/sharedStrings.xml><?xml version="1.0" encoding="utf-8"?>
<sst xmlns="http://schemas.openxmlformats.org/spreadsheetml/2006/main" count="2237" uniqueCount="1032">
  <si>
    <t>есть на бумажном носителе</t>
  </si>
  <si>
    <t>оплачено полностью</t>
  </si>
  <si>
    <t xml:space="preserve">Саяногорский РСУ         </t>
  </si>
  <si>
    <t>№ пп</t>
  </si>
  <si>
    <t>Код абонента</t>
  </si>
  <si>
    <t>ФИО потребителя</t>
  </si>
  <si>
    <t>Населенный пунк</t>
  </si>
  <si>
    <t>Улица</t>
  </si>
  <si>
    <t>Дом</t>
  </si>
  <si>
    <t>Кв</t>
  </si>
  <si>
    <t>Участок</t>
  </si>
  <si>
    <t xml:space="preserve">Период образования дебиторской задолженности </t>
  </si>
  <si>
    <t>Номер последнего судебного приказа</t>
  </si>
  <si>
    <t>Дата последнего судебного приказа</t>
  </si>
  <si>
    <t xml:space="preserve">Информация ССП </t>
  </si>
  <si>
    <t>Примечание</t>
  </si>
  <si>
    <t>с</t>
  </si>
  <si>
    <t>по</t>
  </si>
  <si>
    <t>Гражданин Задорин Николай Яковлевич</t>
  </si>
  <si>
    <t>Саяногорс</t>
  </si>
  <si>
    <t>мкр. Интернациональный</t>
  </si>
  <si>
    <t>Саяногорский РСУ</t>
  </si>
  <si>
    <t>2-2-1074/2021</t>
  </si>
  <si>
    <t>191833/23/19019 от 28.12.23</t>
  </si>
  <si>
    <t xml:space="preserve"> 07.03.24 Постановление об окончании Невозможно установить м/н дол-ка</t>
  </si>
  <si>
    <t>Гражданин Новиков Михаил Владимирович</t>
  </si>
  <si>
    <t>Саяногорск</t>
  </si>
  <si>
    <t>мкр. Ленинградский</t>
  </si>
  <si>
    <t>2-1-295/2021</t>
  </si>
  <si>
    <t>49894/21/19019-ИП</t>
  </si>
  <si>
    <t>06.05.2026 Постановление об обращении взыскания на ЗП</t>
  </si>
  <si>
    <t>Гражданин Погудо Александр Леонидович (г/о)</t>
  </si>
  <si>
    <t>мкр. Центральный</t>
  </si>
  <si>
    <t>2-2-1075/2021</t>
  </si>
  <si>
    <t>в динамике направление-возврат в ССП</t>
  </si>
  <si>
    <t>Гражданин Рахвалов Алексей Николаевич</t>
  </si>
  <si>
    <t/>
  </si>
  <si>
    <t xml:space="preserve">  -   -</t>
  </si>
  <si>
    <t>Гражданин РФ  Овчинников Андрей Васильевич</t>
  </si>
  <si>
    <t>мкр. Советский</t>
  </si>
  <si>
    <t>2-1-1704/2016</t>
  </si>
  <si>
    <t>Гражданин РФ Амельченко Александр Игнатьевич</t>
  </si>
  <si>
    <t>мкр. Заводской</t>
  </si>
  <si>
    <t xml:space="preserve">2-4-1098/2021   </t>
  </si>
  <si>
    <t>Гражданин РФ Власов Владимир Сергеевич</t>
  </si>
  <si>
    <t>пгт. Черемушки</t>
  </si>
  <si>
    <t xml:space="preserve"> 2-3-273/2021</t>
  </si>
  <si>
    <t>Гражданин РФ Гильманов Антон Амирович</t>
  </si>
  <si>
    <t xml:space="preserve">СУ № 1 Мирового суда г. Саяногорска     </t>
  </si>
  <si>
    <t>Гражданин РФ Гурский Денис Васильевич</t>
  </si>
  <si>
    <t>Гражданин РФ Дудкин Валерий Николаевич</t>
  </si>
  <si>
    <t>5А</t>
  </si>
  <si>
    <t>2-1-294/2021</t>
  </si>
  <si>
    <t>45625/21/19019-ИП от 31.05.2021</t>
  </si>
  <si>
    <t xml:space="preserve">16.03.2026 Постановление об объединении ИП в сводное 45625/21/19019-СД </t>
  </si>
  <si>
    <t>Гражданин РФ Дудко Артем Николаевич</t>
  </si>
  <si>
    <t>ул. Металлургов</t>
  </si>
  <si>
    <t>Гражданин РФ Забидин Александр Владимирович</t>
  </si>
  <si>
    <t>Гражданин РФ Кузьменко Александр Владимирович (г/о)</t>
  </si>
  <si>
    <t>МС г. Саяногорска</t>
  </si>
  <si>
    <t>Гражданин РФ Медведев Александр Иванович (г/о)</t>
  </si>
  <si>
    <t>2-1-1112/2021</t>
  </si>
  <si>
    <t>Гражданин РФ Попов Федор Александрович</t>
  </si>
  <si>
    <t>Майна</t>
  </si>
  <si>
    <t>ул. Некрасова</t>
  </si>
  <si>
    <t>Гражданин РФ Рзаев Рашид Агахан оглы</t>
  </si>
  <si>
    <t>Гражданин РФ Хрестолюбов Андрей Александрович</t>
  </si>
  <si>
    <t>пер. 2-й Абаканский</t>
  </si>
  <si>
    <t xml:space="preserve">СУ № 1 Мирового суда г. Саяногорска  </t>
  </si>
  <si>
    <t>Гражданин РФ Шкрябец Петр Сергеевич</t>
  </si>
  <si>
    <t>мкр Советский</t>
  </si>
  <si>
    <t>Гражданин Татаринцев Юрий Михайлович (г/о)</t>
  </si>
  <si>
    <t>ул. Саянская</t>
  </si>
  <si>
    <t>Гражданин Трофимов Василий Федорович (г/о)</t>
  </si>
  <si>
    <t>ул. Пионерская</t>
  </si>
  <si>
    <t xml:space="preserve">СУ № 1 Мирового суда г. Саяногорска   </t>
  </si>
  <si>
    <t>Гражданка Власова Алена Александровна</t>
  </si>
  <si>
    <t>пгт. Майна</t>
  </si>
  <si>
    <t>ул. Репина</t>
  </si>
  <si>
    <t>2-3-274/2021</t>
  </si>
  <si>
    <t>Гражданка Гончарук Наталья Владимировна</t>
  </si>
  <si>
    <t>Гражданка Рф  Губанова Галина Геннадьевна</t>
  </si>
  <si>
    <t>2-3-2925/2021</t>
  </si>
  <si>
    <t>Гражданка РФ  Черепанова Лилия Валериевна</t>
  </si>
  <si>
    <t>ул. Ленина</t>
  </si>
  <si>
    <t>2-3-1661/2021</t>
  </si>
  <si>
    <t>Гражданка РФ Глушкова Галина Николаевна</t>
  </si>
  <si>
    <t xml:space="preserve"> пгт. Майна</t>
  </si>
  <si>
    <t>ул. Горная</t>
  </si>
  <si>
    <t>2-3-4049/2019; 2-3-275/2021</t>
  </si>
  <si>
    <t>10.02.2017; 01.02.2021</t>
  </si>
  <si>
    <t>124743/24/19019-ИП</t>
  </si>
  <si>
    <t>Постановление о ВИП</t>
  </si>
  <si>
    <t>Гражданка РФ Горшкова Ирина Владимировна</t>
  </si>
  <si>
    <t>Гражданка РФ Громова Валентина Анатольевна</t>
  </si>
  <si>
    <t>Гражданка РФ Гущина Наталья Юрьевна</t>
  </si>
  <si>
    <t>ул. Абаканская</t>
  </si>
  <si>
    <t>2-4-1375/2017</t>
  </si>
  <si>
    <t>Гражданка РФ Дубовик Александра Гелиевна</t>
  </si>
  <si>
    <t>Гражданка РФ Корнишева Марина Викторовна</t>
  </si>
  <si>
    <t>мкр. Южный</t>
  </si>
  <si>
    <t>Гражданка РФ Кочкина Елена Владимировна</t>
  </si>
  <si>
    <t>Гражданка РФ Симанова Галина Андреевна</t>
  </si>
  <si>
    <t>Гражданка РФ Тренина Евгения Николаевна (г/о)</t>
  </si>
  <si>
    <t>2-3-321/2021</t>
  </si>
  <si>
    <t>Гражданка РФ Фирсова Маргарита Николаевна</t>
  </si>
  <si>
    <t>Гражданка РФ Шеина Галина Владимировна</t>
  </si>
  <si>
    <t>ул. Мелиораторов</t>
  </si>
  <si>
    <t xml:space="preserve">Обласова Августа Григорьевна       </t>
  </si>
  <si>
    <t xml:space="preserve">г. Саяногорск                                             </t>
  </si>
  <si>
    <t xml:space="preserve">ул. Фруктовая                                             </t>
  </si>
  <si>
    <t>24.02.2018</t>
  </si>
  <si>
    <t xml:space="preserve">2-4-800/2021   </t>
  </si>
  <si>
    <t>08.04.2021</t>
  </si>
  <si>
    <t>124324/24/19019-ИП от 12.07.2024</t>
  </si>
  <si>
    <t>11.02.2025 Постановление об окончании Невозможно установить</t>
  </si>
  <si>
    <t xml:space="preserve">Макаренко Елена Николаевна  </t>
  </si>
  <si>
    <t xml:space="preserve">рп. Черемушки                                             </t>
  </si>
  <si>
    <t xml:space="preserve">ул. Саянская                                              </t>
  </si>
  <si>
    <t>16.03.2021</t>
  </si>
  <si>
    <t xml:space="preserve">Сюмак Екатерина Петровна   </t>
  </si>
  <si>
    <t xml:space="preserve">рп. Майна                                                 </t>
  </si>
  <si>
    <t xml:space="preserve">ул. Щетинкина                                             </t>
  </si>
  <si>
    <t>18.01.2018</t>
  </si>
  <si>
    <t>2-3-1285/2021</t>
  </si>
  <si>
    <t>02.04.2021</t>
  </si>
  <si>
    <t xml:space="preserve">Чеплакова Наталья Анатольевна           </t>
  </si>
  <si>
    <t xml:space="preserve">ул. Короленко                                             </t>
  </si>
  <si>
    <t>31.01.2018</t>
  </si>
  <si>
    <t xml:space="preserve">2-3-3863/2020    </t>
  </si>
  <si>
    <t>14.10.2020</t>
  </si>
  <si>
    <t xml:space="preserve">21.11.23 157480/23/19019 </t>
  </si>
  <si>
    <t>24.01.24 Постановление об окончании Невозможно установить м/н дол-ка</t>
  </si>
  <si>
    <t xml:space="preserve">Налимова Светлана Николаевна </t>
  </si>
  <si>
    <t>24.11.2017</t>
  </si>
  <si>
    <t>2-3-682/2021</t>
  </si>
  <si>
    <t xml:space="preserve">Шадрина Нина Васильевна          </t>
  </si>
  <si>
    <t xml:space="preserve">ул. Гагарина                                              </t>
  </si>
  <si>
    <t>13.02.2018</t>
  </si>
  <si>
    <t xml:space="preserve">2-3-1299/2021     </t>
  </si>
  <si>
    <t>15.04.2021</t>
  </si>
  <si>
    <t>39716/23/19019-ИП от 30.03.23</t>
  </si>
  <si>
    <t xml:space="preserve">Винокурова Надежда Николаевна      </t>
  </si>
  <si>
    <t>25.09.2017</t>
  </si>
  <si>
    <t xml:space="preserve">2-3-1276/2021    </t>
  </si>
  <si>
    <t xml:space="preserve">Исаева Светлана Николаевна   </t>
  </si>
  <si>
    <t xml:space="preserve">ул. Енисейская                                            </t>
  </si>
  <si>
    <t>31.07.2015</t>
  </si>
  <si>
    <t xml:space="preserve">2-3-28/2021    </t>
  </si>
  <si>
    <t>20.01.2021</t>
  </si>
  <si>
    <t xml:space="preserve">Кобелькова Мария Ипполитовна     </t>
  </si>
  <si>
    <t xml:space="preserve">ул. Ленина                                                </t>
  </si>
  <si>
    <t>31.10.2017</t>
  </si>
  <si>
    <t xml:space="preserve">2-3-1254/2021  </t>
  </si>
  <si>
    <t>Курылева Полина Владимировна</t>
  </si>
  <si>
    <t>30.09.2017</t>
  </si>
  <si>
    <t xml:space="preserve">2-3-1288/2021  </t>
  </si>
  <si>
    <t xml:space="preserve">Борисова Ирина Николаевна   </t>
  </si>
  <si>
    <t xml:space="preserve">2-3-1247/2021  </t>
  </si>
  <si>
    <t>30.03.23 39708/23/19019</t>
  </si>
  <si>
    <t>14.04.25 отс имущество</t>
  </si>
  <si>
    <t xml:space="preserve">Левченко Михаил Владимирович     </t>
  </si>
  <si>
    <t xml:space="preserve">ул. Калинина                                              </t>
  </si>
  <si>
    <t>31.07.2017</t>
  </si>
  <si>
    <t xml:space="preserve">2-3-981/2021 </t>
  </si>
  <si>
    <t>17.03.2021</t>
  </si>
  <si>
    <t xml:space="preserve">Дубинина Ирина Александровна            </t>
  </si>
  <si>
    <t>20.02.2018</t>
  </si>
  <si>
    <t xml:space="preserve">2-3-1256/2021  </t>
  </si>
  <si>
    <t>20.04.2021</t>
  </si>
  <si>
    <t>122885/23/19019-ИП от 18.09.2023</t>
  </si>
  <si>
    <t>21.12.2023 Постановление об окончании Невозможно установить</t>
  </si>
  <si>
    <t>Федченко Олег Сергеевич</t>
  </si>
  <si>
    <t>2-3-910/2021</t>
  </si>
  <si>
    <t>106995/21/19019-ИП от 15.12.2021</t>
  </si>
  <si>
    <t>16.04.2026 Определение о прекращении ИП в связи со смертью</t>
  </si>
  <si>
    <t xml:space="preserve">Шерстнева Галина Николаевна      </t>
  </si>
  <si>
    <t>31.01.2017</t>
  </si>
  <si>
    <t>9-3-206/2022</t>
  </si>
  <si>
    <t xml:space="preserve">Китаева Лариса Анатольевна              </t>
  </si>
  <si>
    <t>04.01.2017</t>
  </si>
  <si>
    <t xml:space="preserve">2-3-1002/2021    </t>
  </si>
  <si>
    <t xml:space="preserve">Тараканов Александр Михайлович      </t>
  </si>
  <si>
    <t>31.12.2017</t>
  </si>
  <si>
    <t>2-3-1298/2021</t>
  </si>
  <si>
    <t xml:space="preserve">Чернухо Аллада  Артуровна     </t>
  </si>
  <si>
    <t xml:space="preserve">ул. Некрасова                                             </t>
  </si>
  <si>
    <t>30.03.2018</t>
  </si>
  <si>
    <t>2-3-1269/2021</t>
  </si>
  <si>
    <t>Чернова Наталья Петровна</t>
  </si>
  <si>
    <t xml:space="preserve">ул. Горная                                                </t>
  </si>
  <si>
    <t>2-3-982/2021</t>
  </si>
  <si>
    <t>СП отменен судом по заявлению должника</t>
  </si>
  <si>
    <t xml:space="preserve">Паникаева Татьяна Анатольевна   </t>
  </si>
  <si>
    <t>27.03.2018</t>
  </si>
  <si>
    <t xml:space="preserve">2-3-593/2021  </t>
  </si>
  <si>
    <t>18.02.2021</t>
  </si>
  <si>
    <t xml:space="preserve">Рогожина Вера Сергеевна   </t>
  </si>
  <si>
    <t xml:space="preserve">ул. Буровая                                               </t>
  </si>
  <si>
    <t>2-3-1599/2020</t>
  </si>
  <si>
    <t>02.04.2020</t>
  </si>
  <si>
    <t>51154/26/19019-ИП от 14.02.2026</t>
  </si>
  <si>
    <t>Постановление об объединении ИП в сводное по должнику 26.02.2026 161716/24/19019-СД</t>
  </si>
  <si>
    <t>2000311451</t>
  </si>
  <si>
    <t>Рогозин Александр Иосифович</t>
  </si>
  <si>
    <t xml:space="preserve">2-3-1598/2020 </t>
  </si>
  <si>
    <t xml:space="preserve">Федоренко Александр Михайлович </t>
  </si>
  <si>
    <t xml:space="preserve">ул. Кирова                                                </t>
  </si>
  <si>
    <t>10.03.2018</t>
  </si>
  <si>
    <t xml:space="preserve">2-3-1059/2021 </t>
  </si>
  <si>
    <t>22.03.2021</t>
  </si>
  <si>
    <t>15.07.24 124775/24/19019</t>
  </si>
  <si>
    <t>19.09.24 Постановление об окончании Невозможно установить м/н дол-ка</t>
  </si>
  <si>
    <t>Дементьев Андрей Владимирович</t>
  </si>
  <si>
    <t xml:space="preserve">ул. Линейная                                              </t>
  </si>
  <si>
    <t>21.03.2018</t>
  </si>
  <si>
    <t xml:space="preserve">2-3-1271/2021  </t>
  </si>
  <si>
    <t xml:space="preserve">Жесткова Любовь Ивановна             </t>
  </si>
  <si>
    <t xml:space="preserve">2-3-390/2021  </t>
  </si>
  <si>
    <t>10.02.2021</t>
  </si>
  <si>
    <t xml:space="preserve">Сальникова Юлия Анатальевна     </t>
  </si>
  <si>
    <t xml:space="preserve">ул. Островского                                           </t>
  </si>
  <si>
    <t>10.12.2017</t>
  </si>
  <si>
    <t xml:space="preserve"> 2-3-1278/2021   </t>
  </si>
  <si>
    <t>31.03.2025 Решением АС по делу А74-650/2025 признана банкротом</t>
  </si>
  <si>
    <t>Судебное заседание на 21.05.2026 (ПРИД до 29.09.2025)</t>
  </si>
  <si>
    <t xml:space="preserve">Курбатский Александр Эдуардович      </t>
  </si>
  <si>
    <t>16.11.2017</t>
  </si>
  <si>
    <t xml:space="preserve">2-3-4046/2019     </t>
  </si>
  <si>
    <t>06.12.2019</t>
  </si>
  <si>
    <t>142051/22/19019-ИП от 08.12.22</t>
  </si>
  <si>
    <t>15.03.2023 Постановление об окончании Невозможно установить</t>
  </si>
  <si>
    <t xml:space="preserve">Васильева Наталья Николаевна       </t>
  </si>
  <si>
    <t>20.01.2018</t>
  </si>
  <si>
    <t xml:space="preserve">2-3-3820/2020      </t>
  </si>
  <si>
    <t>12.10.2020</t>
  </si>
  <si>
    <t xml:space="preserve">Аверкина Марина Вячеславовна      </t>
  </si>
  <si>
    <t>26.12.2017</t>
  </si>
  <si>
    <t xml:space="preserve">2-3-1371/2021 </t>
  </si>
  <si>
    <t>07.04.2021</t>
  </si>
  <si>
    <t>41212/23/19019-ИП от 03.04.23</t>
  </si>
  <si>
    <t>06.06.23 Постановление об окончании Невозможно установить м/н дол-ка</t>
  </si>
  <si>
    <t xml:space="preserve">Осипова Александра Даниловна  </t>
  </si>
  <si>
    <t>13.03.2018</t>
  </si>
  <si>
    <t>22.01.2018</t>
  </si>
  <si>
    <t xml:space="preserve">2-3-1058/2021    </t>
  </si>
  <si>
    <t xml:space="preserve">Игнатенко Валентина Анатольевна </t>
  </si>
  <si>
    <t xml:space="preserve">2-3-3816/2020       </t>
  </si>
  <si>
    <t>31.10.23 147361/23/19019</t>
  </si>
  <si>
    <t>10.01.24 Постановление об окончании Невозможно установить м/н дол-ка</t>
  </si>
  <si>
    <t xml:space="preserve">Балышева Людмила Анатольевна    </t>
  </si>
  <si>
    <t xml:space="preserve">2А             </t>
  </si>
  <si>
    <t>30.11.2016</t>
  </si>
  <si>
    <t xml:space="preserve">2-3-1591/2020 </t>
  </si>
  <si>
    <t>35226/20/19019-ИП</t>
  </si>
  <si>
    <t>Добровский Александр Агафонович</t>
  </si>
  <si>
    <t xml:space="preserve">ул. Чехова                                                </t>
  </si>
  <si>
    <t>31.03.2018</t>
  </si>
  <si>
    <t>2-3-1402/2022</t>
  </si>
  <si>
    <t>замена</t>
  </si>
  <si>
    <t xml:space="preserve">Саидова Галина Гусеевна      </t>
  </si>
  <si>
    <t xml:space="preserve">ул. Репина                                                </t>
  </si>
  <si>
    <t>01.03.2018</t>
  </si>
  <si>
    <t xml:space="preserve">2-3-1372/2021     </t>
  </si>
  <si>
    <t xml:space="preserve">Константинова Валентина Александровна      </t>
  </si>
  <si>
    <t>29.03.2018</t>
  </si>
  <si>
    <t xml:space="preserve">2-3-1370/2021     </t>
  </si>
  <si>
    <t xml:space="preserve">Чалкина Светлана Михайловна       </t>
  </si>
  <si>
    <t>22.03.2018</t>
  </si>
  <si>
    <t xml:space="preserve">2-3-3880/2020     </t>
  </si>
  <si>
    <t>31.10.23 147362/23/19019</t>
  </si>
  <si>
    <t xml:space="preserve">Лебедовская Нина Ивановна   </t>
  </si>
  <si>
    <t>30.10.2017</t>
  </si>
  <si>
    <t xml:space="preserve">2-3-1072/2021   </t>
  </si>
  <si>
    <t>3115/24/19019 от 15.01.24</t>
  </si>
  <si>
    <t>23.04.24 Постановление об окончании Невозможно установить м/н дол-ка</t>
  </si>
  <si>
    <t xml:space="preserve">Лакман Елена Валентиновна </t>
  </si>
  <si>
    <t>17.02.2018</t>
  </si>
  <si>
    <t xml:space="preserve">2-3-5067/2020   </t>
  </si>
  <si>
    <t>31.12.2020</t>
  </si>
  <si>
    <t xml:space="preserve">Буланова Валентина Федоровна  </t>
  </si>
  <si>
    <t xml:space="preserve">2-3-24/20201  </t>
  </si>
  <si>
    <t>22.11.23 161725/23/19019</t>
  </si>
  <si>
    <t xml:space="preserve">Бронникова Елена Сергеевна    </t>
  </si>
  <si>
    <t>28.02.2018</t>
  </si>
  <si>
    <t>2-3-502/2021</t>
  </si>
  <si>
    <t>12.02.2021</t>
  </si>
  <si>
    <t>54694/26/19019-ИП от 17.02.2026</t>
  </si>
  <si>
    <t>25.03.2026 Постановление об объединении ИП в сводное 2120/25/19019-СД</t>
  </si>
  <si>
    <t xml:space="preserve">Долиненко Ирина Арсентьевна           </t>
  </si>
  <si>
    <t xml:space="preserve">ул. Советская                                             </t>
  </si>
  <si>
    <t>19.11.2017</t>
  </si>
  <si>
    <t xml:space="preserve">2-3-971/2021 </t>
  </si>
  <si>
    <t>116586/25/19024-ИП от 05.06.2025</t>
  </si>
  <si>
    <t>ВИП</t>
  </si>
  <si>
    <t xml:space="preserve">Сычева Людмила Викторовна          </t>
  </si>
  <si>
    <t>12.03.2018</t>
  </si>
  <si>
    <t xml:space="preserve">2-3-30/2021      </t>
  </si>
  <si>
    <t>Мазуренко Иван Владимирович</t>
  </si>
  <si>
    <t>31.03.2016</t>
  </si>
  <si>
    <t xml:space="preserve">2-3-1065/2021      </t>
  </si>
  <si>
    <t>Черкасов Алексей Анатольевич</t>
  </si>
  <si>
    <t>06.12.2017</t>
  </si>
  <si>
    <t xml:space="preserve">2-3-1268/2021     </t>
  </si>
  <si>
    <t xml:space="preserve">Харченко Александр Сергеевич </t>
  </si>
  <si>
    <t xml:space="preserve">ул. Дивногорская                                          </t>
  </si>
  <si>
    <t xml:space="preserve">2-3-332/2021  </t>
  </si>
  <si>
    <t>03.02.2021</t>
  </si>
  <si>
    <t>10.04.2023 Решение АС по делу А74-496/2022 признан банкротом</t>
  </si>
  <si>
    <t>07.08.2025 Определение о завершении ПРИД и освобождении от исполнения требований</t>
  </si>
  <si>
    <t xml:space="preserve">Слезин Сергей Иванович   </t>
  </si>
  <si>
    <t xml:space="preserve">2-3-1263/2021    </t>
  </si>
  <si>
    <t xml:space="preserve">Леонова Светлана Николаевна   </t>
  </si>
  <si>
    <t xml:space="preserve">Сигута Татьяна Евгеньевна            </t>
  </si>
  <si>
    <t xml:space="preserve">2-3-4800/2020          </t>
  </si>
  <si>
    <t>14.12.2020</t>
  </si>
  <si>
    <t xml:space="preserve">Сигута Татьяна Евгеньевна       </t>
  </si>
  <si>
    <t xml:space="preserve">2-3-3825/2020   </t>
  </si>
  <si>
    <t xml:space="preserve">Гарт Эмилия Андреевна              </t>
  </si>
  <si>
    <t>04.12.2017</t>
  </si>
  <si>
    <t xml:space="preserve">2-3-316/2021        </t>
  </si>
  <si>
    <t>24992/21/19019-ИП от 30.03.2021</t>
  </si>
  <si>
    <t>02.06.2026 Уведомление о СЗ 11.06.2026 09-30 (на бумажном)</t>
  </si>
  <si>
    <t xml:space="preserve">Ахмадуллина Елена Игоревна          </t>
  </si>
  <si>
    <t>09.01.2018</t>
  </si>
  <si>
    <t xml:space="preserve">2-3-5058/2020 </t>
  </si>
  <si>
    <t xml:space="preserve">Клюканова Людмила Александровна     </t>
  </si>
  <si>
    <t xml:space="preserve">2-3-3793/2020  </t>
  </si>
  <si>
    <t>31.10.23 147363/23/19019</t>
  </si>
  <si>
    <t xml:space="preserve">Леонова Олеся Сергеевна     </t>
  </si>
  <si>
    <t>14.12.2017</t>
  </si>
  <si>
    <t xml:space="preserve">Ковалева Татьяна Александровна   </t>
  </si>
  <si>
    <t>18.02.2018</t>
  </si>
  <si>
    <t xml:space="preserve">2-3-1270/2021              </t>
  </si>
  <si>
    <t xml:space="preserve">Разуваев Александр Петрович     </t>
  </si>
  <si>
    <t xml:space="preserve">ул. Набережная                                            </t>
  </si>
  <si>
    <t xml:space="preserve">Котова Надежда Васильевна        </t>
  </si>
  <si>
    <t xml:space="preserve">2-3-1286/2021     </t>
  </si>
  <si>
    <t>Черепанов Виктор Петрович</t>
  </si>
  <si>
    <t xml:space="preserve">2-3-1066/2021    </t>
  </si>
  <si>
    <t xml:space="preserve">Александров Александр Николаевич  </t>
  </si>
  <si>
    <t xml:space="preserve">ул. Промышленная                                          </t>
  </si>
  <si>
    <t>13.12.2017</t>
  </si>
  <si>
    <t xml:space="preserve">Солдатенко Вера Алексеевна              </t>
  </si>
  <si>
    <t xml:space="preserve">ул. Пристанская                                           </t>
  </si>
  <si>
    <t>17.11.2017</t>
  </si>
  <si>
    <t xml:space="preserve">Бурмагина Зоя Федоровна                 </t>
  </si>
  <si>
    <t xml:space="preserve">2-3-325/2021     </t>
  </si>
  <si>
    <t>25011/21/19019-ИП от 30.03.2021</t>
  </si>
  <si>
    <t>28.05.2026 Заявление о прекращении ИП в связи со смертью Умерла 30.04.2024</t>
  </si>
  <si>
    <t xml:space="preserve">Прилепо Кирилл Иванович                 </t>
  </si>
  <si>
    <t xml:space="preserve">пер. Изыскательский                                       </t>
  </si>
  <si>
    <t xml:space="preserve">Михалева Любовь Николаевна  </t>
  </si>
  <si>
    <t xml:space="preserve">ул. Рабочая                                               </t>
  </si>
  <si>
    <t>23.03.2018</t>
  </si>
  <si>
    <t xml:space="preserve">2-3-980/2021    </t>
  </si>
  <si>
    <t xml:space="preserve">Михалева Любовь Николаевна              </t>
  </si>
  <si>
    <t xml:space="preserve">2-3-3788/2020  </t>
  </si>
  <si>
    <t xml:space="preserve">Пуртова Наталья Анатольевна      </t>
  </si>
  <si>
    <t>2-3-2352/2021</t>
  </si>
  <si>
    <t>Велигданова Надежда Викторовна</t>
  </si>
  <si>
    <t xml:space="preserve">2-3-4543/2021      </t>
  </si>
  <si>
    <t>19.10.2021</t>
  </si>
  <si>
    <t>29599/23/19019-ИП от 13.03.23</t>
  </si>
  <si>
    <t>07.06.23 Постановление об окончании Невозможно установить м/н дол-ка</t>
  </si>
  <si>
    <t xml:space="preserve">Мурзин Иван Борисович            </t>
  </si>
  <si>
    <t xml:space="preserve">2-3-591/2021 </t>
  </si>
  <si>
    <t>41210/23/19019-ИП от 03.04.23</t>
  </si>
  <si>
    <t xml:space="preserve">Вишневская Ольга Владимировна   </t>
  </si>
  <si>
    <t xml:space="preserve">ул. Пушкина                                               </t>
  </si>
  <si>
    <t>10.11.2017</t>
  </si>
  <si>
    <t xml:space="preserve">2-3-1365/2021   </t>
  </si>
  <si>
    <t xml:space="preserve">Тохтобина Екатерина Николаевна         </t>
  </si>
  <si>
    <t xml:space="preserve">ул. Горького                                              </t>
  </si>
  <si>
    <t>09.08.2017</t>
  </si>
  <si>
    <t xml:space="preserve">2-3-1366/2021 </t>
  </si>
  <si>
    <t>39717/23/19019-ИП от 30.03.23</t>
  </si>
  <si>
    <t xml:space="preserve">Мярк Олеся Владимировна             </t>
  </si>
  <si>
    <t>10.08.2017</t>
  </si>
  <si>
    <t xml:space="preserve">2-3-320/2021  </t>
  </si>
  <si>
    <t>68284/23/19019-ИП</t>
  </si>
  <si>
    <t xml:space="preserve">Коробко Александр Валерьевич     </t>
  </si>
  <si>
    <t xml:space="preserve">мкр. Енисейский                                           </t>
  </si>
  <si>
    <t>Яговкин Сергей Владимирович</t>
  </si>
  <si>
    <t>25.03.2018</t>
  </si>
  <si>
    <t xml:space="preserve">2-2-436/2021    </t>
  </si>
  <si>
    <t>24.02.2021</t>
  </si>
  <si>
    <t>30.01.24 22791/24/19019</t>
  </si>
  <si>
    <t>30.01.24 отс имущество</t>
  </si>
  <si>
    <t xml:space="preserve">Гоменюк Анастасия Александровна     </t>
  </si>
  <si>
    <t xml:space="preserve">2-2-3164/2021  </t>
  </si>
  <si>
    <t>06.10.2021</t>
  </si>
  <si>
    <t>9827/22/19019-ИП от 02.02.22</t>
  </si>
  <si>
    <t>2000420740</t>
  </si>
  <si>
    <t xml:space="preserve">Бушин Андрей Юрьевич   </t>
  </si>
  <si>
    <t>23.03.2016</t>
  </si>
  <si>
    <t xml:space="preserve">2-2-580/2021     </t>
  </si>
  <si>
    <t>11.03.2021</t>
  </si>
  <si>
    <t>2000420850</t>
  </si>
  <si>
    <t xml:space="preserve">Горбатюк Олег Михайлович     </t>
  </si>
  <si>
    <t xml:space="preserve">2-2-581/2021   </t>
  </si>
  <si>
    <t>40613/23/19019-ИП от 03.04.23</t>
  </si>
  <si>
    <t>07.04.2026 Постановление об отказе в ВИП (ч. 1.1 ст. 13) отс-ет уникальный идентификатор</t>
  </si>
  <si>
    <t xml:space="preserve">Журова Наталья Николаевна      </t>
  </si>
  <si>
    <t>19.03.2018</t>
  </si>
  <si>
    <t xml:space="preserve">2-2-707/2021 </t>
  </si>
  <si>
    <t>165646/23/19019-ИП от 30.11.23</t>
  </si>
  <si>
    <t xml:space="preserve"> 19.12.23, Постановление об окончании Невозможно установить м/н дол-ка</t>
  </si>
  <si>
    <t xml:space="preserve">Волошина Екатерина Игоревна     </t>
  </si>
  <si>
    <t>2-2-437/2021</t>
  </si>
  <si>
    <t xml:space="preserve">Малапурин Николай Александрович     </t>
  </si>
  <si>
    <t>02.02.2018</t>
  </si>
  <si>
    <t xml:space="preserve">2-2-3161/2021     </t>
  </si>
  <si>
    <t>9835/22/19019 от 02.02.22</t>
  </si>
  <si>
    <t>21.06.24 Постановление об окончании Невозможно установить м/н дол-ка</t>
  </si>
  <si>
    <t xml:space="preserve">Разамасцев Михаил Юрьевич     </t>
  </si>
  <si>
    <t xml:space="preserve">2-2-3162/2021   </t>
  </si>
  <si>
    <t>29.07.24 133671/24/19019</t>
  </si>
  <si>
    <t>22.01.25 требования частично выполнены</t>
  </si>
  <si>
    <t xml:space="preserve">Полежаева Елена Николаевна                  </t>
  </si>
  <si>
    <t xml:space="preserve">Суконова Анастасия Ивановна     </t>
  </si>
  <si>
    <t xml:space="preserve">2-2-695/2021   </t>
  </si>
  <si>
    <t>01.04.2021</t>
  </si>
  <si>
    <t>167014/23/19019-ИП от 01.12.23</t>
  </si>
  <si>
    <t>06.12.23, Постановление об окончании Невозможно установить м/н дол-ка</t>
  </si>
  <si>
    <t xml:space="preserve">Сорокина Елизавета Николаевна   </t>
  </si>
  <si>
    <t>18.12.2017</t>
  </si>
  <si>
    <t xml:space="preserve">2-2-529/2021 </t>
  </si>
  <si>
    <t>05.03.2021</t>
  </si>
  <si>
    <t>133670/24/19019 от 29.07.24</t>
  </si>
  <si>
    <t xml:space="preserve"> 08.08.24 Постановление об окончании Невозможно установить м/н дол-ка</t>
  </si>
  <si>
    <t xml:space="preserve">Мерлейн Светлана Анатольевна      </t>
  </si>
  <si>
    <t xml:space="preserve">мкр. Заводской                                            </t>
  </si>
  <si>
    <t>30.12.2017</t>
  </si>
  <si>
    <t xml:space="preserve">2-4-486/2021   </t>
  </si>
  <si>
    <t>10.03.2021</t>
  </si>
  <si>
    <t>39513/23/19019-ИП от 30.03.23</t>
  </si>
  <si>
    <t>13.06.23 Постановлениеоб окончании Невозможно установить м/н дол-ка</t>
  </si>
  <si>
    <t xml:space="preserve">Гинько Тимофей Сергеевич </t>
  </si>
  <si>
    <t>2-4-3366/2020</t>
  </si>
  <si>
    <t>07.10.2020</t>
  </si>
  <si>
    <t xml:space="preserve">Струков Андрей Васильевич     </t>
  </si>
  <si>
    <t>29.01.2018</t>
  </si>
  <si>
    <t>2-4-337/2021</t>
  </si>
  <si>
    <t>30.11.23 165643/23/19019</t>
  </si>
  <si>
    <t>12.02.24 Постановление об окончании Невозможно установить м/н дол-ка</t>
  </si>
  <si>
    <t xml:space="preserve">Захарова Наталья Михайловна    </t>
  </si>
  <si>
    <t xml:space="preserve">2-4-509/2021  </t>
  </si>
  <si>
    <t>799600/21/19019-ИП</t>
  </si>
  <si>
    <t xml:space="preserve">Аненков Дмитрий Сергеевич   </t>
  </si>
  <si>
    <t>16.01.2018</t>
  </si>
  <si>
    <t xml:space="preserve">2-4-673/2021      </t>
  </si>
  <si>
    <t>30.03.2021</t>
  </si>
  <si>
    <t>124756/24/19019 от 15.07.24</t>
  </si>
  <si>
    <t xml:space="preserve">Шушкова Ольга Александровна     </t>
  </si>
  <si>
    <t xml:space="preserve">2-4-361/2021 </t>
  </si>
  <si>
    <t>04.03.2021</t>
  </si>
  <si>
    <t>40611/23/19019-Ип от 03.04.23</t>
  </si>
  <si>
    <t>07.04.2026 Постановление об отказе в ВИП (п. 5 ч. 1 ст. 13) указаны сведения о должнике</t>
  </si>
  <si>
    <t xml:space="preserve">Петрова Татьяна Федоровна  </t>
  </si>
  <si>
    <t>2-4-657/2021</t>
  </si>
  <si>
    <t>140316/25/19019-ИП от 23.06.2025</t>
  </si>
  <si>
    <t xml:space="preserve">Деркач Иван Михайлович       </t>
  </si>
  <si>
    <t>06.03.2018</t>
  </si>
  <si>
    <t xml:space="preserve">2-4-783/2021    </t>
  </si>
  <si>
    <t>41237/23/19019-ИП31.03.23</t>
  </si>
  <si>
    <t xml:space="preserve">Максимова Вера Леонидовна          </t>
  </si>
  <si>
    <t>2-4-3331/2020</t>
  </si>
  <si>
    <t>06.10.2020</t>
  </si>
  <si>
    <t>347/24/19019-ИП от 11.01.24</t>
  </si>
  <si>
    <t>08.08.24 Постановление об окончании Невозможно установить м/н дол-ка</t>
  </si>
  <si>
    <t xml:space="preserve">Садаков Сергей Александрович         </t>
  </si>
  <si>
    <t>15.12.2017</t>
  </si>
  <si>
    <t xml:space="preserve">2-4-3339/2020          </t>
  </si>
  <si>
    <t>2079/21/19019-ИП от 21.01.2021</t>
  </si>
  <si>
    <t>ИП приостановить с 30.09.2025 г. по причине смерти должника</t>
  </si>
  <si>
    <t xml:space="preserve">Шишкина Ирина Владимировна     </t>
  </si>
  <si>
    <t xml:space="preserve">2-4-3325/2020      </t>
  </si>
  <si>
    <t xml:space="preserve">Абдулаева Надежда Максимовна                            </t>
  </si>
  <si>
    <t xml:space="preserve">2-4-4720/2020      </t>
  </si>
  <si>
    <t>Макаренко Анжелика Рамильевна</t>
  </si>
  <si>
    <t>25.08.2017</t>
  </si>
  <si>
    <t xml:space="preserve">2-4-622/2021    </t>
  </si>
  <si>
    <t>19.03.2021</t>
  </si>
  <si>
    <t>232963/24/19019 от 13.11.24</t>
  </si>
  <si>
    <t>14.02.25 Постановление об окончании Невозможно установить м/н дол-ка</t>
  </si>
  <si>
    <t xml:space="preserve">Клюева Лидия Ильинична                </t>
  </si>
  <si>
    <t xml:space="preserve">2-4-3333/2020   </t>
  </si>
  <si>
    <t xml:space="preserve">Лебедев Дмитрий Игоревич        </t>
  </si>
  <si>
    <t>09.11.2017</t>
  </si>
  <si>
    <t xml:space="preserve">2-4-183/2021   </t>
  </si>
  <si>
    <t>16.02.2021</t>
  </si>
  <si>
    <t xml:space="preserve">196104/25/19019-ИП </t>
  </si>
  <si>
    <t>14.04.2026 Постановление об окончании и возвращении ИД Невозможно установить</t>
  </si>
  <si>
    <t xml:space="preserve">Папина Мария Александровна          </t>
  </si>
  <si>
    <t xml:space="preserve">мкр. Комсомольский                                        </t>
  </si>
  <si>
    <t>25.12.2017</t>
  </si>
  <si>
    <t xml:space="preserve">Дубровская Оксана Ивановна     </t>
  </si>
  <si>
    <t xml:space="preserve">2-3-908/2021      </t>
  </si>
  <si>
    <t>147876/22/19019-ИП</t>
  </si>
  <si>
    <t>Постановление об объединении ИП в сводное 147907/22/19019-СД  18.02.2026</t>
  </si>
  <si>
    <t xml:space="preserve">Вознюк Сергей Васильевич  </t>
  </si>
  <si>
    <t>2-3-662/2021</t>
  </si>
  <si>
    <t xml:space="preserve">Архипов Александр Александрович        </t>
  </si>
  <si>
    <t xml:space="preserve">2-3-3823/2020         </t>
  </si>
  <si>
    <t>155537/23/19019 от 17.11.23</t>
  </si>
  <si>
    <t>20.06.2024 Постановление об окончании У дол-ка отс-т им-во</t>
  </si>
  <si>
    <t xml:space="preserve">Нескина Нина Николаевна       </t>
  </si>
  <si>
    <t>2-3-940/2021</t>
  </si>
  <si>
    <t>50299/23/19019-ИП от 20.04.23</t>
  </si>
  <si>
    <t>24.07.24 Постановление об окончании Невозможно установить м/н дол-ка</t>
  </si>
  <si>
    <t xml:space="preserve">Чертыгашева Марина Викторовна   </t>
  </si>
  <si>
    <t>28.03.2018</t>
  </si>
  <si>
    <t>2-3-4544/2021</t>
  </si>
  <si>
    <t>29891/23/19019-ИП от 13.03.23</t>
  </si>
  <si>
    <t>Постановление об отказе в ВИП 19.02.2026 (п. 9 ч. 1 ст. 31). предъявлен ранее 6 мес</t>
  </si>
  <si>
    <t xml:space="preserve">Самсонов Виталий Михайлович   </t>
  </si>
  <si>
    <t xml:space="preserve">2-3-1055/2021   </t>
  </si>
  <si>
    <t xml:space="preserve">Желнаковский Владимир Поликарпович   </t>
  </si>
  <si>
    <t xml:space="preserve">2-3-5056/2020     </t>
  </si>
  <si>
    <t>333/24/19019 от 09.01.24</t>
  </si>
  <si>
    <t xml:space="preserve"> 04.03.24 Постановление об окончании Невозможно установить м/н дол-ка</t>
  </si>
  <si>
    <t xml:space="preserve">Троякова Наталья Геннадьевна  </t>
  </si>
  <si>
    <t xml:space="preserve">2-4-3341/2020  </t>
  </si>
  <si>
    <t xml:space="preserve">Наташин Евгений Владимирович  </t>
  </si>
  <si>
    <t>28.02.2017</t>
  </si>
  <si>
    <t xml:space="preserve">2-4-2905/2020     </t>
  </si>
  <si>
    <t>14.08.2020</t>
  </si>
  <si>
    <t xml:space="preserve">Кузикова Валерия Валериевна         </t>
  </si>
  <si>
    <t xml:space="preserve">2-4-715/2021       </t>
  </si>
  <si>
    <t>114071/21/19019-ИП от 10.01.2022</t>
  </si>
  <si>
    <t>02.12.2022 Постановление об окончании Невозможно установить</t>
  </si>
  <si>
    <t xml:space="preserve">Мигалатюк Данил Олегович    </t>
  </si>
  <si>
    <t>30.11.2017</t>
  </si>
  <si>
    <t xml:space="preserve">2-4-1129/2018 </t>
  </si>
  <si>
    <t>16.05.2018</t>
  </si>
  <si>
    <t>85872/22/19019-ИП от 01.08.2022</t>
  </si>
  <si>
    <t>отказ в ВИП 21.11.25, испол документ не подлежит исполнению</t>
  </si>
  <si>
    <t xml:space="preserve">Кальченко Андрей Максимович     </t>
  </si>
  <si>
    <t xml:space="preserve">мкр. Южный                                                </t>
  </si>
  <si>
    <t>27.02.2017</t>
  </si>
  <si>
    <t xml:space="preserve">Зайцева Ольга Николаевна    </t>
  </si>
  <si>
    <t xml:space="preserve">2-3-947/2021    </t>
  </si>
  <si>
    <t xml:space="preserve">Меренков Денис Васильевич </t>
  </si>
  <si>
    <t xml:space="preserve">2-3-665/2021    </t>
  </si>
  <si>
    <t>20.02.2021</t>
  </si>
  <si>
    <t xml:space="preserve">Потылицина Мария Сергеевна      </t>
  </si>
  <si>
    <t>20.03.2018</t>
  </si>
  <si>
    <t xml:space="preserve">2-3-681/2021                                                                                        </t>
  </si>
  <si>
    <t xml:space="preserve">Козловский Дмитрий Николаевич    </t>
  </si>
  <si>
    <t xml:space="preserve">ул. Индустриальная                                        </t>
  </si>
  <si>
    <t>26.03.2018</t>
  </si>
  <si>
    <t xml:space="preserve">2-4-355/2021      </t>
  </si>
  <si>
    <t>отказ в ВИП 29.12.25, не указаны сведения</t>
  </si>
  <si>
    <t xml:space="preserve">Вейт Татьяна Александровна          </t>
  </si>
  <si>
    <t xml:space="preserve">пер. Центральный                                          </t>
  </si>
  <si>
    <t>15.02.2018</t>
  </si>
  <si>
    <t xml:space="preserve">Бирюков Юрий Викторович    </t>
  </si>
  <si>
    <t xml:space="preserve">Ерошенко Александр Федорович    </t>
  </si>
  <si>
    <t xml:space="preserve">ул. Лесная                                                </t>
  </si>
  <si>
    <t>20.12.2017</t>
  </si>
  <si>
    <t xml:space="preserve">Берсенев Сергей Викторович  </t>
  </si>
  <si>
    <t xml:space="preserve">ул. Сибирская                                             </t>
  </si>
  <si>
    <t>15.01.2018</t>
  </si>
  <si>
    <t>2-4-363/2021</t>
  </si>
  <si>
    <t>93450/21/19019-ИП</t>
  </si>
  <si>
    <t xml:space="preserve">Чистобаев Виктор Викторович        </t>
  </si>
  <si>
    <t>20.06.2017</t>
  </si>
  <si>
    <t xml:space="preserve">2-4-45/2021       </t>
  </si>
  <si>
    <t>27.01.2021</t>
  </si>
  <si>
    <t>191402/23/19019 от 28.12.23</t>
  </si>
  <si>
    <t>31.01.24 отс имущество</t>
  </si>
  <si>
    <t xml:space="preserve">Белозерова Татьяна Алексеевна       </t>
  </si>
  <si>
    <t>2-4-778/2021</t>
  </si>
  <si>
    <t>39366/23/19019-ИП от 30.03.23</t>
  </si>
  <si>
    <t>окончено 30.05.2023 невозможно установить</t>
  </si>
  <si>
    <t xml:space="preserve">Зайцева Ольга Васильевна    </t>
  </si>
  <si>
    <t>10.10.2017</t>
  </si>
  <si>
    <t xml:space="preserve">2-4-82/2021   </t>
  </si>
  <si>
    <t xml:space="preserve">Гоменюк Людмила Борисовна    </t>
  </si>
  <si>
    <t>05.12.2017</t>
  </si>
  <si>
    <t xml:space="preserve">Табашнюк Марина Николаевна   </t>
  </si>
  <si>
    <t xml:space="preserve">ул. Речная                                                </t>
  </si>
  <si>
    <t xml:space="preserve">Чучалин Евгений Васильевич  </t>
  </si>
  <si>
    <t>16.02.2018</t>
  </si>
  <si>
    <t xml:space="preserve">2-4-221/2021 </t>
  </si>
  <si>
    <t xml:space="preserve">Вишневский Владимир Васильевич       </t>
  </si>
  <si>
    <t xml:space="preserve">Вишневский Владимир Васильевич         </t>
  </si>
  <si>
    <t>2-4-3328/2020</t>
  </si>
  <si>
    <t>6682/21/19019-ИП от 04.02.2021</t>
  </si>
  <si>
    <t xml:space="preserve">03.04.2026 Постановление об объединении ИП в сводное 37592/18/19019-СД </t>
  </si>
  <si>
    <t xml:space="preserve">Киргинеков Сергей Иванович       </t>
  </si>
  <si>
    <t xml:space="preserve">2-4-182/2021      </t>
  </si>
  <si>
    <t xml:space="preserve">Селютина Ольга Михайловна   </t>
  </si>
  <si>
    <t xml:space="preserve">пер. 5-й Енисейский                                       </t>
  </si>
  <si>
    <t xml:space="preserve">2-4-1088/2022  </t>
  </si>
  <si>
    <t>05.05.2022</t>
  </si>
  <si>
    <t>передано в ССП на принудительное взыскание</t>
  </si>
  <si>
    <t xml:space="preserve">Брылева Юлия Александровна  </t>
  </si>
  <si>
    <t xml:space="preserve">ул. Мечты                                                 </t>
  </si>
  <si>
    <t>2-4-798/2021</t>
  </si>
  <si>
    <t xml:space="preserve">Думрауф Сергей Викторович          </t>
  </si>
  <si>
    <t>11.01.2018</t>
  </si>
  <si>
    <t xml:space="preserve">2-4-720/2021  </t>
  </si>
  <si>
    <t>170253/23/19019 от 06.12.23</t>
  </si>
  <si>
    <t>02.10.2024 Постановленин об окончании У дол-ка отс-т им-во</t>
  </si>
  <si>
    <t xml:space="preserve">Абрамова Наталья Федоровна        </t>
  </si>
  <si>
    <t xml:space="preserve">ул. Первомайская                                          </t>
  </si>
  <si>
    <t>05.03.2018</t>
  </si>
  <si>
    <t>2-4-3327/2020</t>
  </si>
  <si>
    <t>155891/23/19019 от 17.11.23</t>
  </si>
  <si>
    <t>02.02.24, Постановление об окончании Невозможно установить м/н дол-ка</t>
  </si>
  <si>
    <t xml:space="preserve">Кашина Наталья Валериевна   </t>
  </si>
  <si>
    <t>15.06.2017</t>
  </si>
  <si>
    <t xml:space="preserve">2-4-81/2021 </t>
  </si>
  <si>
    <t>232966/24/19019 от 13.11.24</t>
  </si>
  <si>
    <t xml:space="preserve">пахомчик Юлия Николаевна   </t>
  </si>
  <si>
    <t xml:space="preserve">2-4-598/2021    </t>
  </si>
  <si>
    <t>133840/24/19019 от 29.07.24</t>
  </si>
  <si>
    <t>10.03.25, Постановление об окончании Невозможно установить м/н дол-ка</t>
  </si>
  <si>
    <t xml:space="preserve">Демидова Людмила Федоровна   </t>
  </si>
  <si>
    <t>2-4-1048/2022</t>
  </si>
  <si>
    <t>97853/23/19019-ИП от 02.08.2023 Окончено 09.10.2023</t>
  </si>
  <si>
    <t>05.05.2026 Постановление об отказе в ВИП  (п. 5 ч. 1 ст. 13) не указаны д.р. / м.р. должника</t>
  </si>
  <si>
    <t xml:space="preserve">Туров Владимир Андреевич       </t>
  </si>
  <si>
    <t>31.08.2017</t>
  </si>
  <si>
    <t xml:space="preserve">2-4-625/2021 </t>
  </si>
  <si>
    <t>22766/24/19019 от 29.01.24</t>
  </si>
  <si>
    <t>29.03.24 Постановление об окончании Невозможно установить м/н дол-ка</t>
  </si>
  <si>
    <t xml:space="preserve">Подойников Александр Иванович    </t>
  </si>
  <si>
    <t>2-4-905/2021</t>
  </si>
  <si>
    <t>16.04.2021</t>
  </si>
  <si>
    <t>22761/24/19019 от 29.01.24</t>
  </si>
  <si>
    <t xml:space="preserve"> 29.03.24 Постановление об окончании Невозможно установить м/н дол-ка</t>
  </si>
  <si>
    <t xml:space="preserve">Шеина Галина Владимировна     </t>
  </si>
  <si>
    <t xml:space="preserve">2-4-4724/2020  </t>
  </si>
  <si>
    <t>отказ в ВИП 23.12.25, истек срок</t>
  </si>
  <si>
    <t xml:space="preserve">Твердякова Ольга Викторовна </t>
  </si>
  <si>
    <t>14.02.2018</t>
  </si>
  <si>
    <t>2-4-217/2021</t>
  </si>
  <si>
    <t>41163/23/19019-ИП от 03.04.23</t>
  </si>
  <si>
    <t xml:space="preserve">Быкова Ирина Васильевна  </t>
  </si>
  <si>
    <t xml:space="preserve">ул. Береговая                                             </t>
  </si>
  <si>
    <t>2-4-484/2021</t>
  </si>
  <si>
    <t>05.10.21 81975/21/19019-ИП</t>
  </si>
  <si>
    <t>26.09.24 взыскатель отказался оставить за собой имущество должника</t>
  </si>
  <si>
    <t xml:space="preserve">Кожаев Владимир Михайлович  </t>
  </si>
  <si>
    <t>2-4-214/2021</t>
  </si>
  <si>
    <t xml:space="preserve">Бормин Федор Петрович     </t>
  </si>
  <si>
    <t>2-4-775/2021</t>
  </si>
  <si>
    <t xml:space="preserve">Смирнова Татьяна Васильевна       </t>
  </si>
  <si>
    <t xml:space="preserve">Плешков Владимир Викторович  </t>
  </si>
  <si>
    <t xml:space="preserve">ул. Оросительная                                          </t>
  </si>
  <si>
    <t>2-4-656/2021</t>
  </si>
  <si>
    <t>25591/24/19019 от 01.02.24</t>
  </si>
  <si>
    <t>01.04.24 Постановление об окончании Невозможно установить м/н дол-ка</t>
  </si>
  <si>
    <t>Стояж Елена Павловна</t>
  </si>
  <si>
    <t>2-4-674/2021</t>
  </si>
  <si>
    <t>232960/24/19019 от 13.11.24</t>
  </si>
  <si>
    <t xml:space="preserve">Голикова Наталья Павловна     </t>
  </si>
  <si>
    <t>2-4-2779/2021</t>
  </si>
  <si>
    <t>07.10.2021</t>
  </si>
  <si>
    <t>29631/23/19019 от 13.03.23</t>
  </si>
  <si>
    <t>17.05.2023 Постановление об окончании Невозможно установить м/н дол-ка</t>
  </si>
  <si>
    <t xml:space="preserve">Непомнящий Иван Юрьевич       </t>
  </si>
  <si>
    <t xml:space="preserve">ул. Бейская                                               </t>
  </si>
  <si>
    <t xml:space="preserve">Черных Наталья Семеновна   </t>
  </si>
  <si>
    <t xml:space="preserve">ул. Заветная                                              </t>
  </si>
  <si>
    <t xml:space="preserve">2-4-83/2021       </t>
  </si>
  <si>
    <t xml:space="preserve">Скрипальщиков Александр Александрович   </t>
  </si>
  <si>
    <t xml:space="preserve">ул. Северная                                              </t>
  </si>
  <si>
    <t xml:space="preserve">2-4-671/2021   </t>
  </si>
  <si>
    <t>22762/24/19019 от 29.01.24</t>
  </si>
  <si>
    <t xml:space="preserve">Казека Олег Николаевич   </t>
  </si>
  <si>
    <t xml:space="preserve">ул. Зеленая                                               </t>
  </si>
  <si>
    <t>2-4-605/2021</t>
  </si>
  <si>
    <t>232968/24/19019 от 13.11.24</t>
  </si>
  <si>
    <t>11.02.25 Постановление об окончании Невозможно установить м/н дол-ка</t>
  </si>
  <si>
    <t xml:space="preserve">Кузьмина Надежда Павловна   </t>
  </si>
  <si>
    <t xml:space="preserve">д. Богословка                                             </t>
  </si>
  <si>
    <t xml:space="preserve">ул. Центральная                                           </t>
  </si>
  <si>
    <t xml:space="preserve">2-3-3869/2020       </t>
  </si>
  <si>
    <t xml:space="preserve">Тренина Евгения Николаевна     </t>
  </si>
  <si>
    <t xml:space="preserve">рп. Черемушки СНТ "Таёжное"                               </t>
  </si>
  <si>
    <t xml:space="preserve">ул. Садовая                                               </t>
  </si>
  <si>
    <t>26.01.2018</t>
  </si>
  <si>
    <t xml:space="preserve">2-3-321/2021     </t>
  </si>
  <si>
    <t xml:space="preserve">Беляевская Нина Геннадьевна   </t>
  </si>
  <si>
    <t>2-3-650/2021</t>
  </si>
  <si>
    <t>26621/21/19019 от 01.04.21</t>
  </si>
  <si>
    <t>13.09.24 Окончено отс имущество</t>
  </si>
  <si>
    <t xml:space="preserve">Солдатов Василий Иннокентьевич </t>
  </si>
  <si>
    <t>27.06.2017</t>
  </si>
  <si>
    <t xml:space="preserve">2-3-4047/2019  </t>
  </si>
  <si>
    <t xml:space="preserve">Дмитриев Валерий Седипович </t>
  </si>
  <si>
    <t xml:space="preserve">2-3-4044/2019  </t>
  </si>
  <si>
    <t xml:space="preserve">Дунаев Василий Эдуардович   </t>
  </si>
  <si>
    <t xml:space="preserve">2-3-950/2021  </t>
  </si>
  <si>
    <t xml:space="preserve">Храмков Николай Владимирович </t>
  </si>
  <si>
    <t xml:space="preserve">2-4-340/2021       </t>
  </si>
  <si>
    <t>25.02.2021</t>
  </si>
  <si>
    <t xml:space="preserve">Семенов Владимир Иванович   </t>
  </si>
  <si>
    <t xml:space="preserve">ул. Мелиораторов                                          </t>
  </si>
  <si>
    <t>21.12.2017</t>
  </si>
  <si>
    <t xml:space="preserve">2-4-1760/2021   </t>
  </si>
  <si>
    <t>19.07.2021</t>
  </si>
  <si>
    <t xml:space="preserve">Андреева Айгун  Аслановна   </t>
  </si>
  <si>
    <t xml:space="preserve">ул. Лазурная                                              </t>
  </si>
  <si>
    <t>2-4-1055/2022</t>
  </si>
  <si>
    <t>04.05.2022</t>
  </si>
  <si>
    <t>91471/23/19019 от 24.07.23</t>
  </si>
  <si>
    <t xml:space="preserve">Мерлейн Татьяна Анатольевна </t>
  </si>
  <si>
    <t xml:space="preserve">ул. Западная                                              </t>
  </si>
  <si>
    <t xml:space="preserve">2-4-338/2021 </t>
  </si>
  <si>
    <t xml:space="preserve">Артемьев Максим Алексеевич </t>
  </si>
  <si>
    <t xml:space="preserve">ул. Подгорная                                             </t>
  </si>
  <si>
    <t>2-4-1049/2022</t>
  </si>
  <si>
    <t xml:space="preserve">75573/22/19019-ип от 05.07.22 Окончено 14.11.2023 </t>
  </si>
  <si>
    <t>06.05.2026 Постановление о возбуждении ИП</t>
  </si>
  <si>
    <t xml:space="preserve">Тимофеев Николай Станиславович   </t>
  </si>
  <si>
    <t xml:space="preserve">ул. Лучистая                                              </t>
  </si>
  <si>
    <t>2-4-388/2021</t>
  </si>
  <si>
    <t>8965/22/19019-ИП от 01.02.2022</t>
  </si>
  <si>
    <t xml:space="preserve">Ларионова Валерия Валерьевна  </t>
  </si>
  <si>
    <t xml:space="preserve">2-4-174/2021     </t>
  </si>
  <si>
    <t xml:space="preserve">Горшколепова Ирина Викторовна      </t>
  </si>
  <si>
    <t xml:space="preserve">ул. Светлая                                               </t>
  </si>
  <si>
    <t>27.01.2018</t>
  </si>
  <si>
    <t>2-4-678/2021</t>
  </si>
  <si>
    <t>39358/23/19019-ИП от 30.03.23</t>
  </si>
  <si>
    <t xml:space="preserve">Чернышкова Татьяна Николаевна   </t>
  </si>
  <si>
    <t xml:space="preserve">ул. Новогодняя                                            </t>
  </si>
  <si>
    <t xml:space="preserve">2-4-3347/2020     </t>
  </si>
  <si>
    <t xml:space="preserve">Степанюк Наталья Александровна  </t>
  </si>
  <si>
    <t xml:space="preserve">ул. Восточная                                             </t>
  </si>
  <si>
    <t>2-4-3338/2020</t>
  </si>
  <si>
    <t>41167/23/19019-ИП от 03.04.23</t>
  </si>
  <si>
    <t>13.06.23 Постановление об окончании Невозможно установить м/н дол-ка</t>
  </si>
  <si>
    <t xml:space="preserve">Панова Полина Адамовна   </t>
  </si>
  <si>
    <t xml:space="preserve">снт. СТ Вечерний звон                                     </t>
  </si>
  <si>
    <t>07.03.2018</t>
  </si>
  <si>
    <t>2-4-706/2021</t>
  </si>
  <si>
    <t>91464/23/19019-ИП от 24.07.23</t>
  </si>
  <si>
    <t xml:space="preserve">Рябухина Юлия Александровна   </t>
  </si>
  <si>
    <t xml:space="preserve">ул. Ясная                                                 </t>
  </si>
  <si>
    <t>31.08.2016</t>
  </si>
  <si>
    <t xml:space="preserve">2-4-1130/2018    </t>
  </si>
  <si>
    <t xml:space="preserve">Морозов Алексей Владимирович     </t>
  </si>
  <si>
    <t xml:space="preserve">ул. Цветочная                                             </t>
  </si>
  <si>
    <t xml:space="preserve">2-4-4717/2020         </t>
  </si>
  <si>
    <t>133509/24/19019-ИП</t>
  </si>
  <si>
    <t>Постановление об объединении ИП в сводное по должнику 26.02.2026</t>
  </si>
  <si>
    <t>Сыч Людмила Владимировна</t>
  </si>
  <si>
    <t xml:space="preserve">ул. Новая                                                 </t>
  </si>
  <si>
    <t xml:space="preserve">2-4-4713/2020     </t>
  </si>
  <si>
    <t>191459/23/19019 от 28.12.23</t>
  </si>
  <si>
    <t xml:space="preserve"> 02.04.24 Постановление об окончании Невозможно установить м/н дол-ка</t>
  </si>
  <si>
    <t xml:space="preserve">Воробьева Марина Степановна   </t>
  </si>
  <si>
    <t xml:space="preserve">ул. Снежная                                               </t>
  </si>
  <si>
    <t>2-4-78/2021</t>
  </si>
  <si>
    <t>97522/23/19019 от 01.08.23</t>
  </si>
  <si>
    <t>07.11.2023 Постановление об окончании невозможно установить</t>
  </si>
  <si>
    <t xml:space="preserve">Ачеколов Владимир Васильевич         </t>
  </si>
  <si>
    <t xml:space="preserve">ул. Веселая                                               </t>
  </si>
  <si>
    <t>28.12.2017</t>
  </si>
  <si>
    <t>2-4-911/2021</t>
  </si>
  <si>
    <t>39405/23/19019-ИП от 30.03.23</t>
  </si>
  <si>
    <t xml:space="preserve">Непомнящая Светлана Николаевна   </t>
  </si>
  <si>
    <t xml:space="preserve">2-2-771/2021 </t>
  </si>
  <si>
    <t>14.04.2021</t>
  </si>
  <si>
    <t>98742/23/19019 от 02.08.23</t>
  </si>
  <si>
    <t xml:space="preserve">10.04.2026 Извещение о возвращении ИД в орган, выдавший ИД, для оформления надлежащим образом </t>
  </si>
  <si>
    <t xml:space="preserve">Демина Лариса Николаевна  </t>
  </si>
  <si>
    <t>07.10.2015</t>
  </si>
  <si>
    <t>2-4-197/2021</t>
  </si>
  <si>
    <t>11.04.2018</t>
  </si>
  <si>
    <t xml:space="preserve">Зайцев Алексей Александрович   </t>
  </si>
  <si>
    <t xml:space="preserve">ул. им И.С.Крылова                                        </t>
  </si>
  <si>
    <t>2-4-485/2021</t>
  </si>
  <si>
    <t>799573/21/19019-ИП</t>
  </si>
  <si>
    <t xml:space="preserve">Подойников Евгений Анатольевич </t>
  </si>
  <si>
    <t xml:space="preserve">ул. Нагорная                                              </t>
  </si>
  <si>
    <t>07.02.2018</t>
  </si>
  <si>
    <t>2-4-479/2021</t>
  </si>
  <si>
    <t>25590/24/19019 от 01.02.24</t>
  </si>
  <si>
    <t xml:space="preserve">Алексеев Владислав Петрович                             </t>
  </si>
  <si>
    <t xml:space="preserve">ул. Тихорецкая                                            </t>
  </si>
  <si>
    <t xml:space="preserve">2-4-4524/2020       </t>
  </si>
  <si>
    <t>16.12.2020</t>
  </si>
  <si>
    <t>17.11.23 155898/23/19019</t>
  </si>
  <si>
    <t>02.02.24 Постановление об окончании Невозможно установить м/н дол-ка</t>
  </si>
  <si>
    <t xml:space="preserve">Шатохин Сергей Александрович      </t>
  </si>
  <si>
    <t>25.07.2017</t>
  </si>
  <si>
    <t xml:space="preserve">2-4-50/2021  </t>
  </si>
  <si>
    <t xml:space="preserve">Зыков Сергей Викторович        </t>
  </si>
  <si>
    <t xml:space="preserve">ул. Тупиковая                                             </t>
  </si>
  <si>
    <t>28.01.2018</t>
  </si>
  <si>
    <t>2-4-613/2021</t>
  </si>
  <si>
    <t>25593/24/19019 от 01.02.24</t>
  </si>
  <si>
    <t xml:space="preserve">Волгин Александр Леонидович   </t>
  </si>
  <si>
    <t xml:space="preserve">ул. Магистральная                                         </t>
  </si>
  <si>
    <t>2-4-195/2021</t>
  </si>
  <si>
    <t>38960/25/19019 от 10.02.25</t>
  </si>
  <si>
    <t>19.05.25, Постановление об окончании Невозможно установить м/н дол-ка</t>
  </si>
  <si>
    <t xml:space="preserve">Гурина Марина Петровна    </t>
  </si>
  <si>
    <t xml:space="preserve">2-4-3346/2020  </t>
  </si>
  <si>
    <t xml:space="preserve">Тюркина Анна Николаевна  </t>
  </si>
  <si>
    <t xml:space="preserve">ул. Рассветная                                            </t>
  </si>
  <si>
    <t>31.10.2015</t>
  </si>
  <si>
    <t>2-4-653/2021</t>
  </si>
  <si>
    <t xml:space="preserve">Врагов Андрей Васильевич  </t>
  </si>
  <si>
    <t>2-4-480/2021</t>
  </si>
  <si>
    <t>232969/24/19019 от 13.11.24</t>
  </si>
  <si>
    <t xml:space="preserve">Соколов Александр Григорьевич </t>
  </si>
  <si>
    <t xml:space="preserve">ул. Энтузиастов                                           </t>
  </si>
  <si>
    <t xml:space="preserve">2-4-3321/2020  </t>
  </si>
  <si>
    <t>156432/23/19019 от 17.11.23</t>
  </si>
  <si>
    <t>02.04.24 Постановление об окончании Невозможно установить м/н дол-ка</t>
  </si>
  <si>
    <t xml:space="preserve">Крылова Наталья Александровна  </t>
  </si>
  <si>
    <t xml:space="preserve">ул. Луганская                                             </t>
  </si>
  <si>
    <t>30.10.2015</t>
  </si>
  <si>
    <t xml:space="preserve">2-4-223/2021  </t>
  </si>
  <si>
    <t>70004/21/19019-ИП</t>
  </si>
  <si>
    <t>24.09.2025 Постановление об объединении ИП в сводное 2934/18/19019-СД</t>
  </si>
  <si>
    <t xml:space="preserve">Лисагор Виталий Анатольевич      </t>
  </si>
  <si>
    <t>15.03.2018</t>
  </si>
  <si>
    <t xml:space="preserve">2-4-1063/2022 </t>
  </si>
  <si>
    <t>91455/23/19019 от 24.07.23</t>
  </si>
  <si>
    <t>26.09.2023 Постановление об окончании Невозможно установить</t>
  </si>
  <si>
    <t xml:space="preserve">Черников Виктор Васильевич     </t>
  </si>
  <si>
    <t xml:space="preserve">ул. Полевая                                               </t>
  </si>
  <si>
    <t xml:space="preserve">2-4-46/2021   </t>
  </si>
  <si>
    <t>28.12.23 191388/23/19019</t>
  </si>
  <si>
    <t>04.03.24 Постановление об окончании Невозможно установить м/н дол-ка</t>
  </si>
  <si>
    <t xml:space="preserve">Бортников Георгий Петрович   </t>
  </si>
  <si>
    <t xml:space="preserve">ул. Металлургов                                           </t>
  </si>
  <si>
    <t xml:space="preserve">2-4-85/2021 </t>
  </si>
  <si>
    <t>50224/23/19019-ИП от 19.04.23</t>
  </si>
  <si>
    <t>10.07.23, Постановление об окончании Невозможно установить м/н дол-ка</t>
  </si>
  <si>
    <t xml:space="preserve">Приходько Ирина Викторовна </t>
  </si>
  <si>
    <t>09.02.2018</t>
  </si>
  <si>
    <t>2-4-908/2021</t>
  </si>
  <si>
    <t>39376/23/19019-ИП от 30.03.23</t>
  </si>
  <si>
    <t xml:space="preserve">Сыропарова Людмила Лаврентьевна        </t>
  </si>
  <si>
    <t xml:space="preserve">2-4-218/2021   </t>
  </si>
  <si>
    <t xml:space="preserve">Фитц Валерий Петрович             </t>
  </si>
  <si>
    <t>2-4-602/2021</t>
  </si>
  <si>
    <t>22764/24/19019 от 29.01.24</t>
  </si>
  <si>
    <t xml:space="preserve">Губина Инга Сергеевна        </t>
  </si>
  <si>
    <t xml:space="preserve">ул. Студеная                                              </t>
  </si>
  <si>
    <t>24.03.2018</t>
  </si>
  <si>
    <t xml:space="preserve">2-4-4710/2020       </t>
  </si>
  <si>
    <t xml:space="preserve">17.11.23 155899/23/19019 </t>
  </si>
  <si>
    <t xml:space="preserve">Стахнёва Татьяна Павловна   </t>
  </si>
  <si>
    <t xml:space="preserve">Захарченко Екатерина Яковлевна   </t>
  </si>
  <si>
    <t xml:space="preserve">ул. Геологов                                              </t>
  </si>
  <si>
    <t>2-4-216/2021</t>
  </si>
  <si>
    <t>232539/24/19019 от 13.11.24</t>
  </si>
  <si>
    <t>Маратканов Василий Владимирович</t>
  </si>
  <si>
    <t xml:space="preserve">2-4-358/2021     </t>
  </si>
  <si>
    <t xml:space="preserve">Игнатенко Ксения Сергеевна </t>
  </si>
  <si>
    <t xml:space="preserve">ул. Ключевая                                              </t>
  </si>
  <si>
    <t>2-3-1251/2021</t>
  </si>
  <si>
    <t>39712/23/19019-ИП от 30.03.23</t>
  </si>
  <si>
    <t xml:space="preserve">Недбаева Наталья Анатольевна     </t>
  </si>
  <si>
    <t>2-4-189/2021</t>
  </si>
  <si>
    <t>41165/23/19023 от 03.04.23</t>
  </si>
  <si>
    <t>20.06.23 Постановление об окончании Невозможно установить м/н дол-ка</t>
  </si>
  <si>
    <t xml:space="preserve">Лебедев Василий Иванович    </t>
  </si>
  <si>
    <t>2-4-2753/2020</t>
  </si>
  <si>
    <t>24.07.2020</t>
  </si>
  <si>
    <t>142052/22/19019-ип от 08.12.22</t>
  </si>
  <si>
    <t>окончено 14.06.2023 невозможно установить</t>
  </si>
  <si>
    <t xml:space="preserve">Катайцев Сергей Владимирович         </t>
  </si>
  <si>
    <t>23.02.2018</t>
  </si>
  <si>
    <t xml:space="preserve">2-4-2751/2020   </t>
  </si>
  <si>
    <t xml:space="preserve">Слотина Анастасия Николаевна  </t>
  </si>
  <si>
    <t xml:space="preserve">2-4-2755/2020      </t>
  </si>
  <si>
    <t>50298/23/19019 от 20.04.23</t>
  </si>
  <si>
    <t>11.03.24 Постановление об окончании Невозможно установить м/н дол-ка</t>
  </si>
  <si>
    <t xml:space="preserve">Пучкин Алексей Сергеевич              </t>
  </si>
  <si>
    <t xml:space="preserve">2-3-594/2021    </t>
  </si>
  <si>
    <t xml:space="preserve">Федотов Юрий Павлович    </t>
  </si>
  <si>
    <t xml:space="preserve">снт. СТ Пасечный ключ                                     </t>
  </si>
  <si>
    <t xml:space="preserve">ул. Пионерская                                            </t>
  </si>
  <si>
    <t>27.11.2017</t>
  </si>
  <si>
    <t>2-4-86/2021</t>
  </si>
  <si>
    <t>56176/25/19019 от 26.02.25</t>
  </si>
  <si>
    <t xml:space="preserve">Пальшина Надежда Николаевна </t>
  </si>
  <si>
    <t xml:space="preserve">Федоряк Олеся Игоревна   </t>
  </si>
  <si>
    <t xml:space="preserve">ул. Дальняя                                               </t>
  </si>
  <si>
    <t>16.03.2018</t>
  </si>
  <si>
    <t>2-4-621/2021</t>
  </si>
  <si>
    <t>232961/24/19019 от 13.11.24</t>
  </si>
  <si>
    <t xml:space="preserve">Коршунова Марина Александровна   </t>
  </si>
  <si>
    <t xml:space="preserve">ул. Лунная                                                </t>
  </si>
  <si>
    <t>20.10.2017</t>
  </si>
  <si>
    <t>2-4-785/2021</t>
  </si>
  <si>
    <t>232967/24/19019 от 13.11.24</t>
  </si>
  <si>
    <t xml:space="preserve">Черных Виктор Семенович         </t>
  </si>
  <si>
    <t>2-4-648/2021</t>
  </si>
  <si>
    <t>25592/24/19019 от 01.02.24</t>
  </si>
  <si>
    <t xml:space="preserve">Вельницкий Максим Геннадьевич   </t>
  </si>
  <si>
    <t>05.02.2018</t>
  </si>
  <si>
    <t xml:space="preserve">2-4-4723/2020 </t>
  </si>
  <si>
    <t xml:space="preserve">Алексеев Виктор Григорьевич </t>
  </si>
  <si>
    <t xml:space="preserve">2-3-993/2021  </t>
  </si>
  <si>
    <t xml:space="preserve">Худолеева Галина Никитична    </t>
  </si>
  <si>
    <t>25.02.2018</t>
  </si>
  <si>
    <t xml:space="preserve">2-3-1001/2021        </t>
  </si>
  <si>
    <t xml:space="preserve">Данюкин Сергей Владимирович  </t>
  </si>
  <si>
    <t>2-3-602/2021</t>
  </si>
  <si>
    <t>65619/21/19019-ИП</t>
  </si>
  <si>
    <t xml:space="preserve">Линейская Елена Николаевна      </t>
  </si>
  <si>
    <t>2-3-590/2021</t>
  </si>
  <si>
    <t>40640/23/19019-ИП от 03.04.2023</t>
  </si>
  <si>
    <t>19.03.2025 Постановление об окончании У долж-ка отст-т имущество</t>
  </si>
  <si>
    <t xml:space="preserve">Хомечко Ирина Николаевна </t>
  </si>
  <si>
    <t xml:space="preserve">2-3-1244/2021       </t>
  </si>
  <si>
    <t>20.04.23 50300/23/19019</t>
  </si>
  <si>
    <t>21.01.25 отс имущество</t>
  </si>
  <si>
    <t xml:space="preserve">Кузнецов Иван Анатольевич  </t>
  </si>
  <si>
    <t xml:space="preserve">2-3-941/2021   </t>
  </si>
  <si>
    <t>Давыдова Наталья Ростиславовна</t>
  </si>
  <si>
    <t xml:space="preserve">2-3-938 /2021 </t>
  </si>
  <si>
    <t>99915/21/19019-ИП от 25.11.2021</t>
  </si>
  <si>
    <t>35303/20/19019-СД 10.07.2025</t>
  </si>
  <si>
    <t xml:space="preserve">Сухарева Наталья Александровна     </t>
  </si>
  <si>
    <t>2-3-4370/2021</t>
  </si>
  <si>
    <t>28.09.2021</t>
  </si>
  <si>
    <t>79228/25/19019 от 26.03.25</t>
  </si>
  <si>
    <t xml:space="preserve"> 04.06.25, Постановление об окончании Невозможно установить м/н дол-ка</t>
  </si>
  <si>
    <t xml:space="preserve">Попадьин Владимир Петрович    </t>
  </si>
  <si>
    <t>2-3-3809/2020</t>
  </si>
  <si>
    <t>196227/25/19019-ИП от 26.08.25</t>
  </si>
  <si>
    <t>17.09.2025 Заявление о прекращении ИП в связи со смертью долж-ка</t>
  </si>
  <si>
    <t xml:space="preserve">Бурбин Сергей Евгеньевич  </t>
  </si>
  <si>
    <t>2-3-943/2021</t>
  </si>
  <si>
    <t>99922/21/19019-ИП</t>
  </si>
  <si>
    <t xml:space="preserve">Белоусов Александр Иванович      </t>
  </si>
  <si>
    <t xml:space="preserve">2-3-3867/2020     </t>
  </si>
  <si>
    <t>Высоцкая Юлия Евгеньевна</t>
  </si>
  <si>
    <t xml:space="preserve">2-3-957/2021     </t>
  </si>
  <si>
    <t>101092/21/19019-ИП</t>
  </si>
  <si>
    <t xml:space="preserve">Алеева Нина Николаевна     </t>
  </si>
  <si>
    <t xml:space="preserve">2-3-600/2021  </t>
  </si>
  <si>
    <t>Черных Наталья Олеговна</t>
  </si>
  <si>
    <t xml:space="preserve">2-3-4534/2021   </t>
  </si>
  <si>
    <t>133660/24/19019-ИП от 29.05.25</t>
  </si>
  <si>
    <t>29.05.25 Постановление об окончании Невозможно установить м/н дол-ка</t>
  </si>
  <si>
    <t xml:space="preserve">Мишина Ольга Александровна    </t>
  </si>
  <si>
    <t xml:space="preserve">2-3-911/2021     </t>
  </si>
  <si>
    <t xml:space="preserve">Белоусова Екатерина Геннадьевна </t>
  </si>
  <si>
    <t xml:space="preserve">2-3-979/2021   </t>
  </si>
  <si>
    <t xml:space="preserve">Дубовик Владислав Валерьевич    </t>
  </si>
  <si>
    <t xml:space="preserve">2-3-599/2021     </t>
  </si>
  <si>
    <t>65646/21/19019-ИП от 03.08.2021</t>
  </si>
  <si>
    <t>СП отменен 08.09.2021 Определение о повороте исполнения 26.10.2021</t>
  </si>
  <si>
    <t xml:space="preserve">Трубников Виталий Викторович </t>
  </si>
  <si>
    <t xml:space="preserve">2-3-3805/2020    </t>
  </si>
  <si>
    <t>40635/23/19019-ИП от 03.04.2023</t>
  </si>
  <si>
    <t xml:space="preserve">Прощенко Василина Федоровна    </t>
  </si>
  <si>
    <t>2-3-989/2021</t>
  </si>
  <si>
    <t>29248/24/19019-ИП от 05.02.24</t>
  </si>
  <si>
    <t xml:space="preserve">Михель Виктор Викторович   </t>
  </si>
  <si>
    <t>2-3-998/2021</t>
  </si>
  <si>
    <t>50214/23/19019-ип от 19.04.23</t>
  </si>
  <si>
    <t>окончено 25.04.2023 у долж-ка отс-т имущество</t>
  </si>
  <si>
    <t xml:space="preserve">Горбунова  Ирина Анатольевна </t>
  </si>
  <si>
    <t xml:space="preserve">2-3-991/2021 </t>
  </si>
  <si>
    <t>151659/26/19019-ИП от 29.04.2026</t>
  </si>
  <si>
    <t>14.05.2026 Постановление об окончании и возвращении ИД Невозможно установить</t>
  </si>
  <si>
    <t>Никитина (Попова) Ирина Владимировна</t>
  </si>
  <si>
    <t xml:space="preserve">.NULL.                                                    </t>
  </si>
  <si>
    <t xml:space="preserve">2-3-676/2021  </t>
  </si>
  <si>
    <t>26685/21/19019-ИП</t>
  </si>
  <si>
    <t xml:space="preserve">Альшанский Максим Николаевич </t>
  </si>
  <si>
    <t>2-3-987/2021</t>
  </si>
  <si>
    <t>Толстикова Светлана Владимировна</t>
  </si>
  <si>
    <t xml:space="preserve">Кононенко Ида Ивановна    </t>
  </si>
  <si>
    <t>2-3-1243/2021</t>
  </si>
  <si>
    <t>196157/25/19019-ИП от 26.08.25</t>
  </si>
  <si>
    <t xml:space="preserve">Большешапова Виктория Викторовна </t>
  </si>
  <si>
    <t>2-3-918/2021</t>
  </si>
  <si>
    <t>МО г. Саяногорска</t>
  </si>
  <si>
    <t xml:space="preserve">2-3-986/2021      </t>
  </si>
  <si>
    <t xml:space="preserve">Гердт Елена Юрьевна      </t>
  </si>
  <si>
    <t>2-3-3879/2020</t>
  </si>
  <si>
    <t xml:space="preserve">Костылев Дмитрий Юрьевич      </t>
  </si>
  <si>
    <t>2-3-598/2021</t>
  </si>
  <si>
    <t>39414/23/19019-ип от 30.03.23</t>
  </si>
  <si>
    <t>окончено 28.04.2023 у долж-ка отс-т имущество</t>
  </si>
  <si>
    <t xml:space="preserve">Катайцев Владимир Николаевич    </t>
  </si>
  <si>
    <t>2-3-674/2021</t>
  </si>
  <si>
    <t xml:space="preserve">Бондар Виктория Анатольевна    </t>
  </si>
  <si>
    <t>2-3-999/2021</t>
  </si>
  <si>
    <t xml:space="preserve">Казицкая Ирина Владимировна </t>
  </si>
  <si>
    <t>2-3-3812/2020</t>
  </si>
  <si>
    <t xml:space="preserve">Усачева Наталья Леонидовна    </t>
  </si>
  <si>
    <t>2-3-596/2021</t>
  </si>
  <si>
    <t xml:space="preserve">Петрова Инга Геннадьевна      </t>
  </si>
  <si>
    <t>2-3-3787/2020</t>
  </si>
  <si>
    <t>155580/23/19019 от 17.11.23</t>
  </si>
  <si>
    <t>30.05.24 Постановление об окончании Невозможно установить м/н дол-ка</t>
  </si>
  <si>
    <t xml:space="preserve">Писарева Ирина Владимировна      </t>
  </si>
  <si>
    <t>2-3-1242/2021</t>
  </si>
  <si>
    <t>196025/25/19019-ИП от 26.08.2025</t>
  </si>
  <si>
    <t>26.08.2025 Постановление о ВИП</t>
  </si>
  <si>
    <t xml:space="preserve">Буров Владимир Дмитриевич   </t>
  </si>
  <si>
    <t>2-3-1069/2021</t>
  </si>
  <si>
    <t xml:space="preserve">Ванюкова Анастасия Викторовна      </t>
  </si>
  <si>
    <t>2-3-1246/2021</t>
  </si>
  <si>
    <t>161724/23/19019 от 22.11.23</t>
  </si>
  <si>
    <t>25.03.24 Постановление об окончании Невозможно установить м/н дол-ка</t>
  </si>
  <si>
    <t xml:space="preserve">Бушуева Надежда Кузьмовна      </t>
  </si>
  <si>
    <t>2-3-4772/2020</t>
  </si>
  <si>
    <t>11.12.2020</t>
  </si>
  <si>
    <t>40749/22/19019-ИП от 11.04.2022</t>
  </si>
  <si>
    <t>Определение 20.06.2025 О прекращении ИП в связи со смертью</t>
  </si>
  <si>
    <t xml:space="preserve">Мукшина Наталья Николаевна   </t>
  </si>
  <si>
    <t>21.02.2018</t>
  </si>
  <si>
    <t>2-3-1259/2021</t>
  </si>
  <si>
    <t xml:space="preserve"> суммы исключены из лота в связи с оплатой</t>
  </si>
  <si>
    <t xml:space="preserve">Каракаева Светлана Васильевна  </t>
  </si>
  <si>
    <t xml:space="preserve">Юнышев Александр Николаевич    </t>
  </si>
  <si>
    <t xml:space="preserve">ул. Аэродромная                                           </t>
  </si>
  <si>
    <t xml:space="preserve">Обуздырина Елена Александровна    </t>
  </si>
  <si>
    <t xml:space="preserve">Оплата </t>
  </si>
  <si>
    <t xml:space="preserve"> начальный долг, руб.</t>
  </si>
  <si>
    <t>Текущий долг, руб. на 01.06.2026</t>
  </si>
  <si>
    <t>№</t>
  </si>
  <si>
    <t>Текущий долг на 01.06.2026 руб.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</si>
</sst>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\ ##0.00"/>
  </numFmts>
  <fonts count="19">
    <font>
      <sz val="11"/>
      <color theme="1"/>
      <name val="Calibri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u/>
      <sz val="11"/>
      <color rgb="FF0000FF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9" fontId="18" fillId="0" borderId="0" applyFont="0" applyFill="0" applyBorder="0" applyAlignment="0" applyProtection="0"/>
  </cellStyleXfs>
  <cellXfs count="97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 applyFill="1"/>
    <xf numFmtId="0" fontId="5" fillId="0" borderId="1" xfId="5" applyFont="1" applyBorder="1" applyAlignment="1">
      <alignment horizontal="center"/>
    </xf>
    <xf numFmtId="164" fontId="4" fillId="0" borderId="1" xfId="5" applyNumberFormat="1" applyFont="1" applyFill="1" applyBorder="1" applyAlignment="1">
      <alignment horizontal="center" vertical="center" wrapText="1"/>
    </xf>
    <xf numFmtId="0" fontId="5" fillId="0" borderId="1" xfId="5" applyFont="1" applyFill="1" applyBorder="1" applyAlignment="1">
      <alignment horizontal="center"/>
    </xf>
    <xf numFmtId="49" fontId="6" fillId="0" borderId="1" xfId="5" applyNumberFormat="1" applyFont="1" applyBorder="1"/>
    <xf numFmtId="49" fontId="5" fillId="0" borderId="1" xfId="5" applyNumberFormat="1" applyFont="1" applyFill="1" applyBorder="1" applyAlignment="1">
      <alignment wrapText="1"/>
    </xf>
    <xf numFmtId="0" fontId="5" fillId="0" borderId="1" xfId="5" applyFont="1" applyBorder="1"/>
    <xf numFmtId="0" fontId="5" fillId="0" borderId="1" xfId="5" applyFont="1" applyFill="1" applyBorder="1"/>
    <xf numFmtId="164" fontId="7" fillId="0" borderId="1" xfId="5" applyNumberFormat="1" applyFont="1" applyFill="1" applyBorder="1" applyAlignment="1"/>
    <xf numFmtId="49" fontId="5" fillId="0" borderId="1" xfId="5" applyNumberFormat="1" applyFont="1" applyFill="1" applyBorder="1" applyAlignment="1">
      <alignment horizontal="left" wrapText="1"/>
    </xf>
    <xf numFmtId="0" fontId="7" fillId="0" borderId="1" xfId="5" applyFont="1" applyBorder="1"/>
    <xf numFmtId="0" fontId="7" fillId="0" borderId="1" xfId="5" applyFont="1" applyBorder="1" applyAlignment="1">
      <alignment horizontal="center"/>
    </xf>
    <xf numFmtId="0" fontId="7" fillId="0" borderId="1" xfId="5" applyFont="1" applyFill="1" applyBorder="1"/>
    <xf numFmtId="49" fontId="7" fillId="0" borderId="1" xfId="5" applyNumberFormat="1" applyFont="1" applyFill="1" applyBorder="1" applyAlignment="1">
      <alignment wrapText="1"/>
    </xf>
    <xf numFmtId="164" fontId="5" fillId="0" borderId="1" xfId="5" applyNumberFormat="1" applyFont="1" applyFill="1" applyBorder="1" applyAlignment="1"/>
    <xf numFmtId="49" fontId="6" fillId="0" borderId="1" xfId="5" applyNumberFormat="1" applyFont="1" applyBorder="1" applyAlignment="1"/>
    <xf numFmtId="0" fontId="7" fillId="0" borderId="1" xfId="5" applyFont="1" applyBorder="1" applyAlignment="1"/>
    <xf numFmtId="0" fontId="7" fillId="0" borderId="1" xfId="5" applyFont="1" applyFill="1" applyBorder="1" applyAlignment="1"/>
    <xf numFmtId="0" fontId="1" fillId="0" borderId="1" xfId="0" applyFont="1" applyBorder="1"/>
    <xf numFmtId="0" fontId="5" fillId="0" borderId="1" xfId="5" applyFont="1" applyFill="1" applyBorder="1" applyAlignment="1">
      <alignment horizontal="right"/>
    </xf>
    <xf numFmtId="164" fontId="5" fillId="0" borderId="1" xfId="5" applyNumberFormat="1" applyFont="1" applyFill="1" applyBorder="1" applyAlignment="1">
      <alignment horizontal="right"/>
    </xf>
    <xf numFmtId="165" fontId="6" fillId="0" borderId="1" xfId="5" applyNumberFormat="1" applyFont="1" applyFill="1" applyBorder="1" applyProtection="1">
      <protection locked="0"/>
    </xf>
    <xf numFmtId="165" fontId="5" fillId="0" borderId="1" xfId="5" applyNumberFormat="1" applyFont="1" applyFill="1" applyBorder="1" applyAlignment="1">
      <alignment horizontal="center" wrapText="1"/>
    </xf>
    <xf numFmtId="165" fontId="1" fillId="0" borderId="1" xfId="0" applyNumberFormat="1" applyFont="1" applyBorder="1"/>
    <xf numFmtId="0" fontId="7" fillId="0" borderId="1" xfId="5" applyFont="1" applyFill="1" applyBorder="1" applyAlignment="1">
      <alignment horizontal="right"/>
    </xf>
    <xf numFmtId="164" fontId="7" fillId="0" borderId="1" xfId="5" applyNumberFormat="1" applyFont="1" applyFill="1" applyBorder="1" applyAlignment="1">
      <alignment horizontal="right"/>
    </xf>
    <xf numFmtId="165" fontId="6" fillId="0" borderId="1" xfId="5" applyNumberFormat="1" applyFont="1" applyFill="1" applyBorder="1" applyAlignment="1" applyProtection="1">
      <protection locked="0"/>
    </xf>
    <xf numFmtId="0" fontId="5" fillId="0" borderId="0" xfId="5" applyFont="1" applyFill="1" applyAlignment="1">
      <alignment wrapText="1"/>
    </xf>
    <xf numFmtId="0" fontId="5" fillId="0" borderId="0" xfId="5" applyFont="1" applyFill="1" applyBorder="1"/>
    <xf numFmtId="0" fontId="3" fillId="0" borderId="0" xfId="5" applyFont="1" applyFill="1" applyBorder="1" applyAlignment="1">
      <alignment vertical="center" wrapText="1"/>
    </xf>
    <xf numFmtId="0" fontId="3" fillId="0" borderId="0" xfId="5" applyFont="1" applyFill="1" applyBorder="1" applyAlignment="1">
      <alignment horizontal="center" vertical="center" wrapText="1"/>
    </xf>
    <xf numFmtId="0" fontId="5" fillId="0" borderId="0" xfId="5" applyFont="1" applyFill="1" applyBorder="1" applyAlignment="1">
      <alignment horizontal="center"/>
    </xf>
    <xf numFmtId="0" fontId="7" fillId="0" borderId="0" xfId="5" applyFont="1" applyFill="1" applyBorder="1"/>
    <xf numFmtId="0" fontId="7" fillId="0" borderId="0" xfId="5" applyFont="1" applyFill="1" applyBorder="1" applyAlignment="1">
      <alignment horizontal="center"/>
    </xf>
    <xf numFmtId="165" fontId="5" fillId="0" borderId="0" xfId="5" applyNumberFormat="1" applyFont="1" applyFill="1" applyBorder="1"/>
    <xf numFmtId="0" fontId="7" fillId="0" borderId="0" xfId="5" applyFont="1" applyFill="1" applyBorder="1" applyAlignment="1">
      <alignment wrapText="1"/>
    </xf>
    <xf numFmtId="0" fontId="5" fillId="0" borderId="0" xfId="5" applyFont="1" applyFill="1" applyBorder="1" applyAlignment="1">
      <alignment wrapText="1"/>
    </xf>
    <xf numFmtId="0" fontId="5" fillId="0" borderId="0" xfId="5" applyFont="1" applyFill="1" applyBorder="1" applyAlignment="1">
      <alignment vertical="center" wrapText="1"/>
    </xf>
    <xf numFmtId="0" fontId="5" fillId="0" borderId="0" xfId="5" applyFont="1" applyFill="1" applyBorder="1" applyAlignment="1"/>
    <xf numFmtId="0" fontId="5" fillId="0" borderId="0" xfId="5" applyFont="1" applyFill="1" applyAlignment="1">
      <alignment horizontal="center"/>
    </xf>
    <xf numFmtId="0" fontId="5" fillId="0" borderId="3" xfId="5" applyFont="1" applyFill="1" applyBorder="1" applyAlignment="1">
      <alignment horizontal="center"/>
    </xf>
    <xf numFmtId="0" fontId="7" fillId="0" borderId="3" xfId="5" applyFont="1" applyFill="1" applyBorder="1"/>
    <xf numFmtId="0" fontId="7" fillId="0" borderId="1" xfId="5" applyFont="1" applyFill="1" applyBorder="1" applyAlignment="1">
      <alignment horizontal="center"/>
    </xf>
    <xf numFmtId="0" fontId="9" fillId="0" borderId="1" xfId="5" applyFont="1" applyFill="1" applyBorder="1" applyAlignment="1">
      <alignment horizontal="center" wrapText="1"/>
    </xf>
    <xf numFmtId="0" fontId="10" fillId="0" borderId="4" xfId="5" applyFont="1" applyFill="1" applyBorder="1" applyAlignment="1">
      <alignment horizontal="left" wrapText="1"/>
    </xf>
    <xf numFmtId="164" fontId="9" fillId="0" borderId="1" xfId="0" applyNumberFormat="1" applyFont="1" applyFill="1" applyBorder="1" applyAlignment="1">
      <alignment horizontal="left" wrapText="1"/>
    </xf>
    <xf numFmtId="0" fontId="5" fillId="0" borderId="1" xfId="5" applyFont="1" applyFill="1" applyBorder="1" applyAlignment="1">
      <alignment horizontal="left" wrapText="1"/>
    </xf>
    <xf numFmtId="0" fontId="5" fillId="0" borderId="1" xfId="5" applyFont="1" applyFill="1" applyBorder="1" applyAlignment="1">
      <alignment horizontal="left"/>
    </xf>
    <xf numFmtId="165" fontId="5" fillId="0" borderId="1" xfId="5" applyNumberFormat="1" applyFont="1" applyFill="1" applyBorder="1" applyProtection="1">
      <protection locked="0"/>
    </xf>
    <xf numFmtId="0" fontId="9" fillId="0" borderId="1" xfId="0" applyFont="1" applyFill="1" applyBorder="1" applyAlignment="1">
      <alignment horizontal="left" wrapText="1"/>
    </xf>
    <xf numFmtId="165" fontId="11" fillId="0" borderId="0" xfId="0" applyNumberFormat="1" applyFont="1" applyAlignment="1">
      <alignment horizontal="center"/>
    </xf>
    <xf numFmtId="165" fontId="5" fillId="0" borderId="1" xfId="5" applyNumberFormat="1" applyFont="1" applyFill="1" applyBorder="1"/>
    <xf numFmtId="0" fontId="7" fillId="0" borderId="1" xfId="5" applyFont="1" applyFill="1" applyBorder="1" applyAlignment="1">
      <alignment horizontal="left"/>
    </xf>
    <xf numFmtId="164" fontId="7" fillId="0" borderId="5" xfId="5" applyNumberFormat="1" applyFont="1" applyFill="1" applyBorder="1" applyAlignment="1">
      <alignment horizontal="right"/>
    </xf>
    <xf numFmtId="164" fontId="5" fillId="0" borderId="1" xfId="5" applyNumberFormat="1" applyFont="1" applyFill="1" applyBorder="1" applyAlignment="1">
      <alignment horizontal="left" wrapText="1"/>
    </xf>
    <xf numFmtId="0" fontId="9" fillId="0" borderId="1" xfId="5" applyFont="1" applyFill="1" applyBorder="1" applyAlignment="1">
      <alignment horizontal="left" wrapText="1"/>
    </xf>
    <xf numFmtId="0" fontId="7" fillId="0" borderId="1" xfId="5" applyFont="1" applyFill="1" applyBorder="1" applyAlignment="1">
      <alignment horizontal="right" wrapText="1"/>
    </xf>
    <xf numFmtId="0" fontId="7" fillId="0" borderId="5" xfId="5" applyFont="1" applyFill="1" applyBorder="1" applyAlignment="1">
      <alignment horizontal="right"/>
    </xf>
    <xf numFmtId="49" fontId="5" fillId="0" borderId="1" xfId="5" applyNumberFormat="1" applyFont="1" applyFill="1" applyBorder="1" applyAlignment="1">
      <alignment horizontal="left"/>
    </xf>
    <xf numFmtId="165" fontId="1" fillId="0" borderId="0" xfId="0" applyNumberFormat="1" applyFont="1" applyFill="1"/>
    <xf numFmtId="0" fontId="5" fillId="0" borderId="0" xfId="5" applyFont="1" applyFill="1"/>
    <xf numFmtId="2" fontId="1" fillId="0" borderId="0" xfId="0" applyNumberFormat="1" applyFont="1"/>
    <xf numFmtId="0" fontId="1" fillId="0" borderId="1" xfId="0" applyFont="1" applyFill="1" applyBorder="1"/>
    <xf numFmtId="2" fontId="1" fillId="0" borderId="1" xfId="0" applyNumberFormat="1" applyFont="1" applyFill="1" applyBorder="1"/>
    <xf numFmtId="165" fontId="1" fillId="0" borderId="1" xfId="0" applyNumberFormat="1" applyFont="1" applyFill="1" applyBorder="1"/>
    <xf numFmtId="4" fontId="12" fillId="0" borderId="0" xfId="0" applyNumberFormat="1" applyFont="1" applyFill="1"/>
    <xf numFmtId="0" fontId="4" fillId="0" borderId="1" xfId="5" applyFont="1" applyFill="1" applyBorder="1" applyAlignment="1">
      <alignment horizontal="center" vertical="center" wrapText="1"/>
    </xf>
    <xf numFmtId="0" fontId="3" fillId="0" borderId="1" xfId="5" applyFont="1" applyFill="1" applyBorder="1" applyAlignment="1">
      <alignment horizontal="center" vertical="center" wrapText="1"/>
    </xf>
    <xf numFmtId="0" fontId="5" fillId="0" borderId="1" xfId="5" applyFont="1" applyFill="1" applyBorder="1" applyAlignment="1"/>
    <xf numFmtId="0" fontId="7" fillId="0" borderId="1" xfId="5" applyFont="1" applyFill="1" applyBorder="1" applyAlignment="1">
      <alignment horizontal="center" wrapText="1"/>
    </xf>
    <xf numFmtId="0" fontId="4" fillId="0" borderId="1" xfId="5" applyFont="1" applyFill="1" applyBorder="1" applyAlignment="1">
      <alignment horizontal="center" vertical="center" wrapText="1"/>
    </xf>
    <xf numFmtId="165" fontId="5" fillId="0" borderId="1" xfId="5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wrapText="1"/>
    </xf>
    <xf numFmtId="0" fontId="3" fillId="0" borderId="1" xfId="5" applyFont="1" applyFill="1" applyBorder="1" applyAlignment="1">
      <alignment horizontal="center" vertical="center" wrapText="1"/>
    </xf>
    <xf numFmtId="0" fontId="8" fillId="0" borderId="2" xfId="5" applyFont="1" applyFill="1" applyBorder="1" applyAlignment="1">
      <alignment horizontal="center"/>
    </xf>
    <xf numFmtId="0" fontId="8" fillId="0" borderId="0" xfId="5" applyFont="1" applyFill="1" applyBorder="1" applyAlignment="1">
      <alignment horizontal="center"/>
    </xf>
    <xf numFmtId="0" fontId="5" fillId="0" borderId="1" xfId="5" applyFont="1" applyBorder="1" applyAlignment="1">
      <alignment horizontal="center"/>
    </xf>
    <xf numFmtId="0" fontId="3" fillId="0" borderId="1" xfId="5" applyFont="1" applyBorder="1" applyAlignment="1">
      <alignment horizontal="center" vertical="center" wrapText="1"/>
    </xf>
    <xf numFmtId="0" fontId="5" fillId="0" borderId="1" xfId="5" applyFont="1" applyBorder="1" applyAlignment="1"/>
    <xf numFmtId="0" fontId="5" fillId="0" borderId="1" xfId="5" applyFont="1" applyFill="1" applyBorder="1" applyAlignment="1"/>
    <xf numFmtId="0" fontId="7" fillId="0" borderId="3" xfId="5" applyFont="1" applyFill="1" applyBorder="1" applyAlignment="1">
      <alignment horizontal="center"/>
    </xf>
    <xf numFmtId="0" fontId="5" fillId="0" borderId="1" xfId="5" applyFont="1" applyFill="1" applyBorder="1" applyAlignment="1">
      <alignment horizontal="center"/>
    </xf>
    <xf numFmtId="49" fontId="6" fillId="0" borderId="1" xfId="5" applyNumberFormat="1" applyFont="1" applyFill="1" applyBorder="1"/>
    <xf numFmtId="0" fontId="9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left" wrapText="1"/>
    </xf>
    <xf numFmtId="0" fontId="6" fillId="0" borderId="1" xfId="5" applyNumberFormat="1" applyFont="1" applyFill="1" applyBorder="1" applyAlignment="1">
      <alignment horizontal="left"/>
    </xf>
    <xf numFmtId="49" fontId="5" fillId="0" borderId="1" xfId="5" applyNumberFormat="1" applyFont="1" applyFill="1" applyBorder="1" applyAlignment="1">
      <alignment horizontal="center"/>
    </xf>
    <xf numFmtId="0" fontId="0" fillId="0" borderId="0" xfId="0" applyFill="1"/>
    <xf numFmtId="164" fontId="5" fillId="0" borderId="1" xfId="0" applyNumberFormat="1" applyFont="1" applyFill="1" applyBorder="1" applyAlignment="1">
      <alignment horizontal="left" wrapText="1"/>
    </xf>
    <xf numFmtId="49" fontId="7" fillId="0" borderId="1" xfId="5" applyNumberFormat="1" applyFont="1" applyFill="1" applyBorder="1" applyAlignment="1">
      <alignment horizontal="center"/>
    </xf>
    <xf numFmtId="49" fontId="1" fillId="0" borderId="1" xfId="5" applyNumberFormat="1" applyFont="1" applyFill="1" applyBorder="1"/>
    <xf numFmtId="49" fontId="7" fillId="0" borderId="1" xfId="5" applyNumberFormat="1" applyFont="1" applyFill="1" applyBorder="1"/>
    <xf numFmtId="49" fontId="6" fillId="0" borderId="1" xfId="5" applyNumberFormat="1" applyFont="1" applyFill="1" applyBorder="1" applyAlignment="1"/>
  </cellXfs>
  <cellStyles count="7">
    <cellStyle name="HyperLink" xfId="1"/>
    <cellStyle name="Обычный" xfId="0" builtinId="0"/>
    <cellStyle name="Обычный 2" xfId="2"/>
    <cellStyle name="Обычный 2 2" xfId="3"/>
    <cellStyle name="Обычный 3" xfId="4"/>
    <cellStyle name="Обычный 4" xfId="5"/>
    <cellStyle name="Процент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U290"/>
  <sheetViews>
    <sheetView tabSelected="1" topLeftCell="D1" zoomScale="150" zoomScaleNormal="150" zoomScaleSheetLayoutView="100" workbookViewId="0">
      <pane xSplit="2" ySplit="8" topLeftCell="L287" activePane="bottomRight" state="frozen"/>
      <selection pane="topRight"/>
      <selection pane="bottomLeft"/>
      <selection pane="bottomRight" activeCell="M290" sqref="M290"/>
    </sheetView>
  </sheetViews>
  <sheetFormatPr defaultColWidth="8.88671875" defaultRowHeight="13.8"/>
  <cols>
    <col min="1" max="1" width="8.88671875" style="2"/>
    <col min="2" max="2" width="8.88671875" style="2" hidden="1" customWidth="1"/>
    <col min="3" max="4" width="14.44140625" style="2" customWidth="1"/>
    <col min="5" max="5" width="17.88671875" style="2" customWidth="1"/>
    <col min="6" max="6" width="12.6640625" style="2" customWidth="1"/>
    <col min="7" max="7" width="14.6640625" style="2" customWidth="1"/>
    <col min="8" max="9" width="8.88671875" style="2" customWidth="1"/>
    <col min="10" max="10" width="15.44140625" style="2" customWidth="1"/>
    <col min="11" max="11" width="13.33203125" style="2" customWidth="1"/>
    <col min="12" max="12" width="12.33203125" style="2" customWidth="1"/>
    <col min="13" max="13" width="11.109375" style="2" customWidth="1"/>
    <col min="14" max="14" width="13.44140625" style="2" customWidth="1"/>
    <col min="15" max="15" width="13" style="2" customWidth="1"/>
    <col min="16" max="16" width="15.33203125" style="2" customWidth="1"/>
    <col min="17" max="17" width="21" style="2" customWidth="1"/>
    <col min="18" max="16384" width="8.88671875" style="2"/>
  </cols>
  <sheetData>
    <row r="2" spans="1:17">
      <c r="A2" s="30"/>
      <c r="B2" s="63"/>
      <c r="C2" s="63" t="s">
        <v>0</v>
      </c>
      <c r="D2" s="63"/>
      <c r="F2" s="63"/>
      <c r="H2" s="42"/>
      <c r="I2" s="42"/>
      <c r="J2" s="31"/>
      <c r="K2" s="31"/>
      <c r="L2" s="31"/>
      <c r="M2" s="31"/>
      <c r="N2" s="31"/>
      <c r="O2" s="37"/>
      <c r="P2" s="38"/>
      <c r="Q2" s="39"/>
    </row>
    <row r="3" spans="1:17">
      <c r="A3" s="31"/>
      <c r="B3" s="31"/>
      <c r="C3" s="32"/>
      <c r="D3" s="32"/>
      <c r="E3" s="32"/>
      <c r="F3" s="32"/>
      <c r="G3" s="32"/>
      <c r="H3" s="33"/>
      <c r="I3" s="33"/>
      <c r="J3" s="31"/>
      <c r="K3" s="31"/>
      <c r="L3" s="31"/>
      <c r="M3" s="39"/>
      <c r="N3" s="31"/>
      <c r="O3" s="40"/>
      <c r="P3" s="41"/>
      <c r="Q3" s="31"/>
    </row>
    <row r="4" spans="1:17">
      <c r="A4" s="31"/>
      <c r="B4" s="34"/>
      <c r="C4" s="34"/>
      <c r="D4" s="34"/>
      <c r="E4" s="63" t="s">
        <v>1</v>
      </c>
      <c r="F4" s="34"/>
      <c r="G4" s="34"/>
      <c r="H4" s="34"/>
      <c r="I4" s="77" t="s">
        <v>2</v>
      </c>
      <c r="J4" s="78"/>
      <c r="K4" s="31"/>
      <c r="L4" s="31"/>
      <c r="M4" s="34"/>
      <c r="N4" s="31"/>
      <c r="O4" s="34"/>
      <c r="P4" s="34"/>
      <c r="Q4" s="31"/>
    </row>
    <row r="5" spans="1:17">
      <c r="A5" s="31"/>
      <c r="B5" s="34"/>
      <c r="C5" s="35"/>
      <c r="D5" s="35"/>
      <c r="E5" s="35"/>
      <c r="F5" s="35"/>
      <c r="G5" s="35"/>
      <c r="H5" s="36"/>
      <c r="I5" s="36"/>
      <c r="J5" s="31"/>
      <c r="K5" s="31"/>
      <c r="L5" s="31"/>
      <c r="M5" s="36"/>
      <c r="N5" s="31"/>
      <c r="O5" s="35"/>
      <c r="P5" s="34"/>
      <c r="Q5" s="31"/>
    </row>
    <row r="6" spans="1:17">
      <c r="A6" s="42"/>
      <c r="B6" s="43"/>
      <c r="C6" s="44"/>
      <c r="D6" s="44"/>
      <c r="E6" s="44"/>
      <c r="F6" s="44"/>
      <c r="G6" s="44"/>
      <c r="H6" s="83"/>
      <c r="I6" s="83"/>
      <c r="J6" s="42"/>
      <c r="K6" s="42"/>
      <c r="L6" s="42"/>
      <c r="M6" s="43"/>
      <c r="N6" s="34"/>
      <c r="O6" s="44"/>
      <c r="P6" s="43"/>
      <c r="Q6" s="42"/>
    </row>
    <row r="7" spans="1:17" ht="13.95" customHeight="1">
      <c r="A7" s="84" t="s">
        <v>3</v>
      </c>
      <c r="B7" s="84" t="s">
        <v>3</v>
      </c>
      <c r="C7" s="76" t="s">
        <v>4</v>
      </c>
      <c r="D7" s="70"/>
      <c r="E7" s="76" t="s">
        <v>5</v>
      </c>
      <c r="F7" s="76" t="s">
        <v>6</v>
      </c>
      <c r="G7" s="76" t="s">
        <v>7</v>
      </c>
      <c r="H7" s="76" t="s">
        <v>8</v>
      </c>
      <c r="I7" s="76" t="s">
        <v>9</v>
      </c>
      <c r="J7" s="73" t="s">
        <v>10</v>
      </c>
      <c r="K7" s="73" t="s">
        <v>11</v>
      </c>
      <c r="L7" s="73"/>
      <c r="M7" s="73" t="s">
        <v>12</v>
      </c>
      <c r="N7" s="73" t="s">
        <v>13</v>
      </c>
      <c r="O7" s="74" t="s">
        <v>1031</v>
      </c>
      <c r="P7" s="75" t="s">
        <v>14</v>
      </c>
      <c r="Q7" s="76" t="s">
        <v>15</v>
      </c>
    </row>
    <row r="8" spans="1:17">
      <c r="A8" s="84"/>
      <c r="B8" s="84"/>
      <c r="C8" s="82"/>
      <c r="D8" s="71" t="s">
        <v>1030</v>
      </c>
      <c r="E8" s="76"/>
      <c r="F8" s="76"/>
      <c r="G8" s="82"/>
      <c r="H8" s="84"/>
      <c r="I8" s="84"/>
      <c r="J8" s="82"/>
      <c r="K8" s="5" t="s">
        <v>16</v>
      </c>
      <c r="L8" s="69" t="s">
        <v>17</v>
      </c>
      <c r="M8" s="73"/>
      <c r="N8" s="73"/>
      <c r="O8" s="74"/>
      <c r="P8" s="75"/>
      <c r="Q8" s="76"/>
    </row>
    <row r="9" spans="1:17">
      <c r="A9" s="6"/>
      <c r="B9" s="6"/>
      <c r="C9" s="6">
        <v>1</v>
      </c>
      <c r="D9" s="6"/>
      <c r="E9" s="6"/>
      <c r="F9" s="6">
        <v>2</v>
      </c>
      <c r="G9" s="6">
        <v>3</v>
      </c>
      <c r="H9" s="6">
        <v>4</v>
      </c>
      <c r="I9" s="6">
        <v>5</v>
      </c>
      <c r="J9" s="6">
        <v>6</v>
      </c>
      <c r="K9" s="6">
        <v>7</v>
      </c>
      <c r="L9" s="6">
        <v>8</v>
      </c>
      <c r="M9" s="6">
        <v>14</v>
      </c>
      <c r="N9" s="6">
        <v>16</v>
      </c>
      <c r="O9" s="6">
        <v>20</v>
      </c>
      <c r="P9" s="45"/>
      <c r="Q9" s="6"/>
    </row>
    <row r="10" spans="1:17" ht="52.8">
      <c r="A10" s="6">
        <v>1</v>
      </c>
      <c r="B10" s="61">
        <v>6</v>
      </c>
      <c r="C10" s="85">
        <v>84840</v>
      </c>
      <c r="D10" s="2">
        <v>1</v>
      </c>
      <c r="E10" s="8" t="s">
        <v>18</v>
      </c>
      <c r="F10" s="10" t="s">
        <v>19</v>
      </c>
      <c r="G10" s="10" t="s">
        <v>20</v>
      </c>
      <c r="H10" s="6"/>
      <c r="I10" s="6"/>
      <c r="J10" s="10" t="s">
        <v>21</v>
      </c>
      <c r="K10" s="11">
        <v>43160</v>
      </c>
      <c r="L10" s="11">
        <v>43190</v>
      </c>
      <c r="M10" s="22" t="s">
        <v>22</v>
      </c>
      <c r="N10" s="23">
        <v>44306</v>
      </c>
      <c r="O10" s="24">
        <v>1390.76</v>
      </c>
      <c r="P10" s="46" t="s">
        <v>23</v>
      </c>
      <c r="Q10" s="47" t="s">
        <v>24</v>
      </c>
    </row>
    <row r="11" spans="1:17" ht="39" customHeight="1">
      <c r="A11" s="6">
        <v>2</v>
      </c>
      <c r="B11" s="61">
        <v>8</v>
      </c>
      <c r="C11" s="85">
        <v>66280</v>
      </c>
      <c r="D11" s="2">
        <v>2</v>
      </c>
      <c r="E11" s="8" t="s">
        <v>25</v>
      </c>
      <c r="F11" s="10" t="s">
        <v>26</v>
      </c>
      <c r="G11" s="10" t="s">
        <v>27</v>
      </c>
      <c r="H11" s="6"/>
      <c r="I11" s="6"/>
      <c r="J11" s="10" t="s">
        <v>21</v>
      </c>
      <c r="K11" s="11">
        <v>43160</v>
      </c>
      <c r="L11" s="11">
        <v>43190</v>
      </c>
      <c r="M11" s="22" t="s">
        <v>28</v>
      </c>
      <c r="N11" s="23">
        <v>44223</v>
      </c>
      <c r="O11" s="24">
        <f>3624.62-505.9-369.8</f>
        <v>2748.9199999999996</v>
      </c>
      <c r="P11" s="86" t="s">
        <v>29</v>
      </c>
      <c r="Q11" s="48" t="s">
        <v>30</v>
      </c>
    </row>
    <row r="12" spans="1:17" ht="39" customHeight="1">
      <c r="A12" s="6">
        <v>3</v>
      </c>
      <c r="B12" s="61">
        <v>9</v>
      </c>
      <c r="C12" s="85">
        <v>97140</v>
      </c>
      <c r="D12" s="2">
        <v>3</v>
      </c>
      <c r="E12" s="8" t="s">
        <v>31</v>
      </c>
      <c r="F12" s="10" t="s">
        <v>26</v>
      </c>
      <c r="G12" s="10" t="s">
        <v>32</v>
      </c>
      <c r="H12" s="6"/>
      <c r="I12" s="6"/>
      <c r="J12" s="10" t="s">
        <v>21</v>
      </c>
      <c r="K12" s="11">
        <v>43160</v>
      </c>
      <c r="L12" s="11">
        <v>43190</v>
      </c>
      <c r="M12" s="22" t="s">
        <v>33</v>
      </c>
      <c r="N12" s="23">
        <v>44330</v>
      </c>
      <c r="O12" s="24">
        <v>789.57</v>
      </c>
      <c r="P12" s="72" t="s">
        <v>34</v>
      </c>
      <c r="Q12" s="49"/>
    </row>
    <row r="13" spans="1:17" ht="39" customHeight="1">
      <c r="A13" s="6">
        <v>4</v>
      </c>
      <c r="B13" s="61">
        <v>10</v>
      </c>
      <c r="C13" s="85">
        <v>70520</v>
      </c>
      <c r="D13" s="2">
        <v>4</v>
      </c>
      <c r="E13" s="8" t="s">
        <v>35</v>
      </c>
      <c r="F13" s="10" t="s">
        <v>26</v>
      </c>
      <c r="G13" s="10" t="s">
        <v>27</v>
      </c>
      <c r="H13" s="6"/>
      <c r="I13" s="6"/>
      <c r="J13" s="10" t="s">
        <v>21</v>
      </c>
      <c r="K13" s="11">
        <v>43160</v>
      </c>
      <c r="L13" s="11">
        <v>43190</v>
      </c>
      <c r="M13" s="22" t="s">
        <v>36</v>
      </c>
      <c r="N13" s="23" t="s">
        <v>37</v>
      </c>
      <c r="O13" s="24">
        <v>736.83</v>
      </c>
      <c r="P13" s="72"/>
      <c r="Q13" s="49"/>
    </row>
    <row r="14" spans="1:17" ht="39" customHeight="1">
      <c r="A14" s="6">
        <v>5</v>
      </c>
      <c r="B14" s="61">
        <v>11</v>
      </c>
      <c r="C14" s="85">
        <v>99930</v>
      </c>
      <c r="D14" s="2">
        <v>5</v>
      </c>
      <c r="E14" s="12" t="s">
        <v>38</v>
      </c>
      <c r="F14" s="10" t="s">
        <v>26</v>
      </c>
      <c r="G14" s="15" t="s">
        <v>39</v>
      </c>
      <c r="H14" s="45"/>
      <c r="I14" s="45"/>
      <c r="J14" s="15" t="s">
        <v>21</v>
      </c>
      <c r="K14" s="11">
        <v>42125</v>
      </c>
      <c r="L14" s="11">
        <v>42247</v>
      </c>
      <c r="M14" s="27" t="s">
        <v>40</v>
      </c>
      <c r="N14" s="23">
        <v>42601</v>
      </c>
      <c r="O14" s="24">
        <f>7616.93-14.11</f>
        <v>7602.8200000000006</v>
      </c>
      <c r="P14" s="72" t="s">
        <v>34</v>
      </c>
      <c r="Q14" s="49"/>
    </row>
    <row r="15" spans="1:17" ht="39" customHeight="1">
      <c r="A15" s="6">
        <v>6</v>
      </c>
      <c r="B15" s="61">
        <v>12</v>
      </c>
      <c r="C15" s="85">
        <v>99930</v>
      </c>
      <c r="D15" s="2">
        <v>6</v>
      </c>
      <c r="E15" s="12" t="s">
        <v>38</v>
      </c>
      <c r="F15" s="10" t="s">
        <v>26</v>
      </c>
      <c r="G15" s="15" t="s">
        <v>39</v>
      </c>
      <c r="H15" s="45"/>
      <c r="I15" s="45"/>
      <c r="J15" s="15" t="s">
        <v>21</v>
      </c>
      <c r="K15" s="11">
        <v>42248</v>
      </c>
      <c r="L15" s="11">
        <v>42460</v>
      </c>
      <c r="M15" s="22" t="s">
        <v>40</v>
      </c>
      <c r="N15" s="23">
        <v>42601</v>
      </c>
      <c r="O15" s="24">
        <v>11192.22</v>
      </c>
      <c r="P15" s="72" t="s">
        <v>34</v>
      </c>
      <c r="Q15" s="49"/>
    </row>
    <row r="16" spans="1:17" ht="51.75" customHeight="1">
      <c r="A16" s="6">
        <v>7</v>
      </c>
      <c r="B16" s="61">
        <v>15</v>
      </c>
      <c r="C16" s="85">
        <v>70500</v>
      </c>
      <c r="D16" s="2">
        <v>7</v>
      </c>
      <c r="E16" s="8" t="s">
        <v>41</v>
      </c>
      <c r="F16" s="10" t="s">
        <v>26</v>
      </c>
      <c r="G16" s="10" t="s">
        <v>42</v>
      </c>
      <c r="H16" s="6"/>
      <c r="I16" s="6"/>
      <c r="J16" s="10" t="s">
        <v>21</v>
      </c>
      <c r="K16" s="11">
        <v>43160</v>
      </c>
      <c r="L16" s="11">
        <v>43190</v>
      </c>
      <c r="M16" s="22" t="s">
        <v>43</v>
      </c>
      <c r="N16" s="23">
        <v>44343</v>
      </c>
      <c r="O16" s="24">
        <v>4032.5</v>
      </c>
      <c r="P16" s="72" t="s">
        <v>34</v>
      </c>
      <c r="Q16" s="49"/>
    </row>
    <row r="17" spans="1:17" ht="39" customHeight="1">
      <c r="A17" s="6">
        <v>8</v>
      </c>
      <c r="B17" s="61">
        <v>21</v>
      </c>
      <c r="C17" s="85">
        <v>63980</v>
      </c>
      <c r="D17" s="2">
        <v>8</v>
      </c>
      <c r="E17" s="8" t="s">
        <v>44</v>
      </c>
      <c r="F17" s="10" t="s">
        <v>26</v>
      </c>
      <c r="G17" s="10" t="s">
        <v>45</v>
      </c>
      <c r="H17" s="6"/>
      <c r="I17" s="6"/>
      <c r="J17" s="10" t="s">
        <v>21</v>
      </c>
      <c r="K17" s="11">
        <v>43160</v>
      </c>
      <c r="L17" s="11">
        <v>43190</v>
      </c>
      <c r="M17" s="22" t="s">
        <v>46</v>
      </c>
      <c r="N17" s="23">
        <v>44228</v>
      </c>
      <c r="O17" s="24">
        <v>27438.65</v>
      </c>
      <c r="P17" s="72" t="s">
        <v>34</v>
      </c>
      <c r="Q17" s="49"/>
    </row>
    <row r="18" spans="1:17" ht="39" customHeight="1">
      <c r="A18" s="6">
        <v>9</v>
      </c>
      <c r="B18" s="61">
        <v>24</v>
      </c>
      <c r="C18" s="85">
        <v>65010</v>
      </c>
      <c r="D18" s="2">
        <v>9</v>
      </c>
      <c r="E18" s="8" t="s">
        <v>47</v>
      </c>
      <c r="F18" s="10" t="s">
        <v>26</v>
      </c>
      <c r="G18" s="10" t="s">
        <v>27</v>
      </c>
      <c r="H18" s="6"/>
      <c r="I18" s="6"/>
      <c r="J18" s="10" t="s">
        <v>21</v>
      </c>
      <c r="K18" s="11">
        <v>43160</v>
      </c>
      <c r="L18" s="11">
        <v>43190</v>
      </c>
      <c r="M18" s="50" t="s">
        <v>48</v>
      </c>
      <c r="N18" s="23">
        <v>44095</v>
      </c>
      <c r="O18" s="24">
        <v>4064.27</v>
      </c>
      <c r="P18" s="72" t="s">
        <v>34</v>
      </c>
      <c r="Q18" s="49"/>
    </row>
    <row r="19" spans="1:17" ht="39" customHeight="1">
      <c r="A19" s="6">
        <v>10</v>
      </c>
      <c r="B19" s="61">
        <v>27</v>
      </c>
      <c r="C19" s="85">
        <v>68400</v>
      </c>
      <c r="D19" s="2">
        <v>10</v>
      </c>
      <c r="E19" s="8" t="s">
        <v>49</v>
      </c>
      <c r="F19" s="10" t="s">
        <v>26</v>
      </c>
      <c r="G19" s="10" t="s">
        <v>39</v>
      </c>
      <c r="H19" s="6"/>
      <c r="I19" s="6"/>
      <c r="J19" s="15" t="s">
        <v>21</v>
      </c>
      <c r="K19" s="11">
        <v>43070</v>
      </c>
      <c r="L19" s="11">
        <v>43131</v>
      </c>
      <c r="M19" s="50" t="s">
        <v>48</v>
      </c>
      <c r="N19" s="23">
        <v>44095</v>
      </c>
      <c r="O19" s="24">
        <v>104755.94</v>
      </c>
      <c r="P19" s="72" t="s">
        <v>34</v>
      </c>
      <c r="Q19" s="49"/>
    </row>
    <row r="20" spans="1:17" ht="66">
      <c r="A20" s="6">
        <v>11</v>
      </c>
      <c r="B20" s="61">
        <v>29</v>
      </c>
      <c r="C20" s="85">
        <v>52040</v>
      </c>
      <c r="D20" s="2">
        <v>11</v>
      </c>
      <c r="E20" s="8" t="s">
        <v>50</v>
      </c>
      <c r="F20" s="10" t="s">
        <v>26</v>
      </c>
      <c r="G20" s="10" t="s">
        <v>27</v>
      </c>
      <c r="H20" s="6"/>
      <c r="I20" s="6"/>
      <c r="J20" s="15" t="s">
        <v>21</v>
      </c>
      <c r="K20" s="11">
        <v>43160</v>
      </c>
      <c r="L20" s="11">
        <v>43190</v>
      </c>
      <c r="M20" s="22" t="s">
        <v>52</v>
      </c>
      <c r="N20" s="23">
        <v>44223</v>
      </c>
      <c r="O20" s="24">
        <f>8779.92-60.88-19.75</f>
        <v>8699.2900000000009</v>
      </c>
      <c r="P20" s="87" t="s">
        <v>53</v>
      </c>
      <c r="Q20" s="88" t="s">
        <v>54</v>
      </c>
    </row>
    <row r="21" spans="1:17" ht="39" customHeight="1">
      <c r="A21" s="6">
        <v>12</v>
      </c>
      <c r="B21" s="61">
        <v>30</v>
      </c>
      <c r="C21" s="85">
        <v>73750</v>
      </c>
      <c r="D21" s="2">
        <v>12</v>
      </c>
      <c r="E21" s="8" t="s">
        <v>55</v>
      </c>
      <c r="F21" s="10" t="s">
        <v>26</v>
      </c>
      <c r="G21" s="10" t="s">
        <v>56</v>
      </c>
      <c r="H21" s="6"/>
      <c r="I21" s="6"/>
      <c r="J21" s="15" t="s">
        <v>21</v>
      </c>
      <c r="K21" s="11">
        <v>43160</v>
      </c>
      <c r="L21" s="11">
        <v>43190</v>
      </c>
      <c r="M21" s="22" t="s">
        <v>36</v>
      </c>
      <c r="N21" s="23" t="s">
        <v>37</v>
      </c>
      <c r="O21" s="24">
        <v>4324.93</v>
      </c>
      <c r="P21" s="72"/>
      <c r="Q21" s="49"/>
    </row>
    <row r="22" spans="1:17" ht="39" customHeight="1">
      <c r="A22" s="6">
        <v>13</v>
      </c>
      <c r="B22" s="61">
        <v>32</v>
      </c>
      <c r="C22" s="85">
        <v>81590</v>
      </c>
      <c r="D22" s="2">
        <v>13</v>
      </c>
      <c r="E22" s="8" t="s">
        <v>57</v>
      </c>
      <c r="F22" s="10" t="s">
        <v>26</v>
      </c>
      <c r="G22" s="10" t="s">
        <v>20</v>
      </c>
      <c r="H22" s="6"/>
      <c r="I22" s="6"/>
      <c r="J22" s="15" t="s">
        <v>21</v>
      </c>
      <c r="K22" s="11">
        <v>43160</v>
      </c>
      <c r="L22" s="11">
        <v>43190</v>
      </c>
      <c r="M22" s="22" t="s">
        <v>36</v>
      </c>
      <c r="N22" s="23" t="s">
        <v>37</v>
      </c>
      <c r="O22" s="24">
        <v>57149.21</v>
      </c>
      <c r="P22" s="72"/>
      <c r="Q22" s="49"/>
    </row>
    <row r="23" spans="1:17" ht="51.75" customHeight="1">
      <c r="A23" s="6">
        <v>14</v>
      </c>
      <c r="B23" s="61">
        <v>37</v>
      </c>
      <c r="C23" s="85">
        <v>86730</v>
      </c>
      <c r="D23" s="2">
        <v>14</v>
      </c>
      <c r="E23" s="8" t="s">
        <v>58</v>
      </c>
      <c r="F23" s="10" t="s">
        <v>26</v>
      </c>
      <c r="G23" s="10" t="s">
        <v>39</v>
      </c>
      <c r="H23" s="6"/>
      <c r="I23" s="6"/>
      <c r="J23" s="15" t="s">
        <v>21</v>
      </c>
      <c r="K23" s="11">
        <v>43132</v>
      </c>
      <c r="L23" s="11">
        <v>43190</v>
      </c>
      <c r="M23" s="50" t="s">
        <v>59</v>
      </c>
      <c r="N23" s="23">
        <v>44308</v>
      </c>
      <c r="O23" s="24">
        <v>585.66999999999996</v>
      </c>
      <c r="P23" s="72" t="s">
        <v>34</v>
      </c>
      <c r="Q23" s="49"/>
    </row>
    <row r="24" spans="1:17" ht="51.75" customHeight="1">
      <c r="A24" s="6">
        <v>15</v>
      </c>
      <c r="B24" s="61">
        <v>41</v>
      </c>
      <c r="C24" s="85">
        <v>97890</v>
      </c>
      <c r="D24" s="2">
        <v>15</v>
      </c>
      <c r="E24" s="8" t="s">
        <v>60</v>
      </c>
      <c r="F24" s="10" t="s">
        <v>26</v>
      </c>
      <c r="G24" s="10" t="s">
        <v>27</v>
      </c>
      <c r="H24" s="6"/>
      <c r="I24" s="6"/>
      <c r="J24" s="15" t="s">
        <v>21</v>
      </c>
      <c r="K24" s="11">
        <v>43160</v>
      </c>
      <c r="L24" s="11">
        <v>43190</v>
      </c>
      <c r="M24" s="22" t="s">
        <v>61</v>
      </c>
      <c r="N24" s="23">
        <v>44315</v>
      </c>
      <c r="O24" s="24">
        <v>4533.68</v>
      </c>
      <c r="P24" s="72" t="s">
        <v>34</v>
      </c>
      <c r="Q24" s="49"/>
    </row>
    <row r="25" spans="1:17" ht="39" customHeight="1">
      <c r="A25" s="6">
        <v>16</v>
      </c>
      <c r="B25" s="61">
        <v>45</v>
      </c>
      <c r="C25" s="85">
        <v>70570</v>
      </c>
      <c r="D25" s="2">
        <v>16</v>
      </c>
      <c r="E25" s="8" t="s">
        <v>62</v>
      </c>
      <c r="F25" s="10" t="s">
        <v>63</v>
      </c>
      <c r="G25" s="10" t="s">
        <v>64</v>
      </c>
      <c r="H25" s="6"/>
      <c r="I25" s="6"/>
      <c r="J25" s="15" t="s">
        <v>21</v>
      </c>
      <c r="K25" s="11">
        <v>43101</v>
      </c>
      <c r="L25" s="11">
        <v>43190</v>
      </c>
      <c r="M25" s="22" t="s">
        <v>36</v>
      </c>
      <c r="N25" s="23" t="s">
        <v>37</v>
      </c>
      <c r="O25" s="51">
        <v>6320.75</v>
      </c>
      <c r="P25" s="72"/>
      <c r="Q25" s="49"/>
    </row>
    <row r="26" spans="1:17" ht="36.75" customHeight="1">
      <c r="A26" s="6">
        <v>17</v>
      </c>
      <c r="B26" s="61">
        <v>46</v>
      </c>
      <c r="C26" s="85">
        <v>58080</v>
      </c>
      <c r="D26" s="2">
        <v>17</v>
      </c>
      <c r="E26" s="8" t="s">
        <v>65</v>
      </c>
      <c r="F26" s="10" t="s">
        <v>26</v>
      </c>
      <c r="G26" s="10" t="s">
        <v>42</v>
      </c>
      <c r="H26" s="6"/>
      <c r="I26" s="6"/>
      <c r="J26" s="15" t="s">
        <v>21</v>
      </c>
      <c r="K26" s="11">
        <v>43132</v>
      </c>
      <c r="L26" s="11">
        <v>43190</v>
      </c>
      <c r="M26" s="22"/>
      <c r="N26" s="23">
        <v>44095</v>
      </c>
      <c r="O26" s="24">
        <v>80571.490000000005</v>
      </c>
      <c r="P26" s="72" t="s">
        <v>34</v>
      </c>
      <c r="Q26" s="49"/>
    </row>
    <row r="27" spans="1:17" ht="51.75" customHeight="1">
      <c r="A27" s="6">
        <v>18</v>
      </c>
      <c r="B27" s="61">
        <v>60</v>
      </c>
      <c r="C27" s="85">
        <v>57460</v>
      </c>
      <c r="D27" s="2">
        <v>18</v>
      </c>
      <c r="E27" s="8" t="s">
        <v>66</v>
      </c>
      <c r="F27" s="10" t="s">
        <v>26</v>
      </c>
      <c r="G27" s="10" t="s">
        <v>67</v>
      </c>
      <c r="H27" s="6"/>
      <c r="I27" s="6"/>
      <c r="J27" s="10" t="s">
        <v>21</v>
      </c>
      <c r="K27" s="11">
        <v>43160</v>
      </c>
      <c r="L27" s="11">
        <v>43190</v>
      </c>
      <c r="M27" s="50" t="s">
        <v>68</v>
      </c>
      <c r="N27" s="23">
        <v>44095</v>
      </c>
      <c r="O27" s="24">
        <v>1522.87</v>
      </c>
      <c r="P27" s="72" t="s">
        <v>34</v>
      </c>
      <c r="Q27" s="49"/>
    </row>
    <row r="28" spans="1:17" ht="39" customHeight="1">
      <c r="A28" s="6">
        <v>19</v>
      </c>
      <c r="B28" s="61">
        <v>64</v>
      </c>
      <c r="C28" s="89">
        <v>68530</v>
      </c>
      <c r="D28" s="2">
        <v>19</v>
      </c>
      <c r="E28" s="8" t="s">
        <v>69</v>
      </c>
      <c r="F28" s="10" t="s">
        <v>19</v>
      </c>
      <c r="G28" s="10" t="s">
        <v>70</v>
      </c>
      <c r="H28" s="6"/>
      <c r="I28" s="6"/>
      <c r="J28" s="10" t="s">
        <v>21</v>
      </c>
      <c r="K28" s="11">
        <v>43070</v>
      </c>
      <c r="L28" s="11">
        <v>43100</v>
      </c>
      <c r="M28" s="50">
        <v>0</v>
      </c>
      <c r="N28" s="23" t="s">
        <v>37</v>
      </c>
      <c r="O28" s="51">
        <v>64003.76</v>
      </c>
      <c r="P28" s="72"/>
      <c r="Q28" s="49"/>
    </row>
    <row r="29" spans="1:17" ht="39" customHeight="1">
      <c r="A29" s="6">
        <v>20</v>
      </c>
      <c r="B29" s="61">
        <v>65</v>
      </c>
      <c r="C29" s="89">
        <v>68530</v>
      </c>
      <c r="D29" s="2">
        <v>20</v>
      </c>
      <c r="E29" s="8" t="s">
        <v>69</v>
      </c>
      <c r="F29" s="10" t="s">
        <v>19</v>
      </c>
      <c r="G29" s="10" t="s">
        <v>70</v>
      </c>
      <c r="H29" s="6"/>
      <c r="I29" s="6"/>
      <c r="J29" s="10" t="s">
        <v>21</v>
      </c>
      <c r="K29" s="11">
        <v>43101</v>
      </c>
      <c r="L29" s="11">
        <v>43190</v>
      </c>
      <c r="M29" s="50" t="s">
        <v>36</v>
      </c>
      <c r="N29" s="23" t="s">
        <v>37</v>
      </c>
      <c r="O29" s="51">
        <v>9352.93</v>
      </c>
      <c r="P29" s="72"/>
      <c r="Q29" s="49"/>
    </row>
    <row r="30" spans="1:17" ht="39" customHeight="1">
      <c r="A30" s="6">
        <v>21</v>
      </c>
      <c r="B30" s="61">
        <v>70</v>
      </c>
      <c r="C30" s="89">
        <v>96540</v>
      </c>
      <c r="D30" s="2">
        <v>21</v>
      </c>
      <c r="E30" s="8" t="s">
        <v>71</v>
      </c>
      <c r="F30" s="10" t="s">
        <v>26</v>
      </c>
      <c r="G30" s="10" t="s">
        <v>72</v>
      </c>
      <c r="H30" s="6"/>
      <c r="I30" s="6"/>
      <c r="J30" s="10" t="s">
        <v>21</v>
      </c>
      <c r="K30" s="11">
        <v>43070</v>
      </c>
      <c r="L30" s="11">
        <v>43131</v>
      </c>
      <c r="M30" s="50" t="s">
        <v>36</v>
      </c>
      <c r="N30" s="23" t="s">
        <v>37</v>
      </c>
      <c r="O30" s="24">
        <v>97195.13</v>
      </c>
      <c r="P30" s="72"/>
      <c r="Q30" s="49"/>
    </row>
    <row r="31" spans="1:17" ht="39" customHeight="1">
      <c r="A31" s="6">
        <v>22</v>
      </c>
      <c r="B31" s="61">
        <v>71</v>
      </c>
      <c r="C31" s="85">
        <v>99460</v>
      </c>
      <c r="D31" s="2">
        <v>22</v>
      </c>
      <c r="E31" s="8" t="s">
        <v>73</v>
      </c>
      <c r="F31" s="10" t="s">
        <v>26</v>
      </c>
      <c r="G31" s="10" t="s">
        <v>74</v>
      </c>
      <c r="H31" s="6"/>
      <c r="I31" s="6"/>
      <c r="J31" s="10" t="s">
        <v>21</v>
      </c>
      <c r="K31" s="11">
        <v>42887</v>
      </c>
      <c r="L31" s="11">
        <v>42916</v>
      </c>
      <c r="M31" s="50" t="s">
        <v>75</v>
      </c>
      <c r="N31" s="23">
        <v>43031</v>
      </c>
      <c r="O31" s="24">
        <v>50379.64</v>
      </c>
      <c r="P31" s="72" t="s">
        <v>34</v>
      </c>
      <c r="Q31" s="49"/>
    </row>
    <row r="32" spans="1:17" ht="39" customHeight="1">
      <c r="A32" s="6">
        <v>23</v>
      </c>
      <c r="B32" s="61">
        <v>72</v>
      </c>
      <c r="C32" s="85">
        <v>62890</v>
      </c>
      <c r="D32" s="2">
        <v>23</v>
      </c>
      <c r="E32" s="8" t="s">
        <v>76</v>
      </c>
      <c r="F32" s="10" t="s">
        <v>77</v>
      </c>
      <c r="G32" s="10" t="s">
        <v>78</v>
      </c>
      <c r="H32" s="6"/>
      <c r="I32" s="6"/>
      <c r="J32" s="10" t="s">
        <v>21</v>
      </c>
      <c r="K32" s="11">
        <v>43132</v>
      </c>
      <c r="L32" s="11">
        <v>43190</v>
      </c>
      <c r="M32" s="22" t="s">
        <v>79</v>
      </c>
      <c r="N32" s="23">
        <v>44228</v>
      </c>
      <c r="O32" s="24">
        <v>31459.49</v>
      </c>
      <c r="P32" s="72" t="s">
        <v>34</v>
      </c>
      <c r="Q32" s="49"/>
    </row>
    <row r="33" spans="1:17" ht="39" customHeight="1">
      <c r="A33" s="6">
        <v>24</v>
      </c>
      <c r="B33" s="61">
        <v>73</v>
      </c>
      <c r="C33" s="85">
        <v>72920</v>
      </c>
      <c r="D33" s="2">
        <v>24</v>
      </c>
      <c r="E33" s="8" t="s">
        <v>80</v>
      </c>
      <c r="F33" s="10" t="s">
        <v>26</v>
      </c>
      <c r="G33" s="10" t="s">
        <v>20</v>
      </c>
      <c r="H33" s="6"/>
      <c r="I33" s="6"/>
      <c r="J33" s="10" t="s">
        <v>21</v>
      </c>
      <c r="K33" s="11">
        <v>43132</v>
      </c>
      <c r="L33" s="11">
        <v>43190</v>
      </c>
      <c r="M33" s="50" t="s">
        <v>36</v>
      </c>
      <c r="N33" s="23" t="s">
        <v>37</v>
      </c>
      <c r="O33" s="24">
        <v>2777.71</v>
      </c>
      <c r="P33" s="72"/>
      <c r="Q33" s="49"/>
    </row>
    <row r="34" spans="1:17" ht="39" customHeight="1">
      <c r="A34" s="6">
        <v>25</v>
      </c>
      <c r="B34" s="61">
        <v>74</v>
      </c>
      <c r="C34" s="85">
        <v>96980</v>
      </c>
      <c r="D34" s="2">
        <v>25</v>
      </c>
      <c r="E34" s="8" t="s">
        <v>81</v>
      </c>
      <c r="F34" s="10" t="s">
        <v>45</v>
      </c>
      <c r="G34" s="10"/>
      <c r="H34" s="6"/>
      <c r="I34" s="90"/>
      <c r="J34" s="10" t="s">
        <v>21</v>
      </c>
      <c r="K34" s="11">
        <v>43132</v>
      </c>
      <c r="L34" s="11">
        <v>43190</v>
      </c>
      <c r="M34" s="22" t="s">
        <v>82</v>
      </c>
      <c r="N34" s="23">
        <v>44312</v>
      </c>
      <c r="O34" s="24">
        <v>4160.79</v>
      </c>
      <c r="P34" s="72" t="s">
        <v>34</v>
      </c>
      <c r="Q34" s="49"/>
    </row>
    <row r="35" spans="1:17" ht="39" customHeight="1">
      <c r="A35" s="6">
        <v>26</v>
      </c>
      <c r="B35" s="61">
        <v>76</v>
      </c>
      <c r="C35" s="85">
        <v>99620</v>
      </c>
      <c r="D35" s="2">
        <v>26</v>
      </c>
      <c r="E35" s="8" t="s">
        <v>83</v>
      </c>
      <c r="F35" s="10" t="s">
        <v>77</v>
      </c>
      <c r="G35" s="10" t="s">
        <v>84</v>
      </c>
      <c r="H35" s="6"/>
      <c r="I35" s="6"/>
      <c r="J35" s="10" t="s">
        <v>21</v>
      </c>
      <c r="K35" s="11">
        <v>43132</v>
      </c>
      <c r="L35" s="11">
        <v>43190</v>
      </c>
      <c r="M35" s="22" t="s">
        <v>85</v>
      </c>
      <c r="N35" s="23">
        <v>44328</v>
      </c>
      <c r="O35" s="24">
        <v>15271.2</v>
      </c>
      <c r="P35" s="72" t="s">
        <v>34</v>
      </c>
      <c r="Q35" s="49"/>
    </row>
    <row r="36" spans="1:17" ht="39" customHeight="1">
      <c r="A36" s="6">
        <v>27</v>
      </c>
      <c r="B36" s="61">
        <v>83</v>
      </c>
      <c r="C36" s="85">
        <v>56440</v>
      </c>
      <c r="D36" s="2">
        <v>27</v>
      </c>
      <c r="E36" s="8" t="s">
        <v>86</v>
      </c>
      <c r="F36" s="10" t="s">
        <v>87</v>
      </c>
      <c r="G36" s="10" t="s">
        <v>88</v>
      </c>
      <c r="H36" s="6"/>
      <c r="I36" s="6"/>
      <c r="J36" s="10" t="s">
        <v>21</v>
      </c>
      <c r="K36" s="11">
        <v>42309</v>
      </c>
      <c r="L36" s="11">
        <v>42429</v>
      </c>
      <c r="M36" s="22" t="s">
        <v>89</v>
      </c>
      <c r="N36" s="23" t="s">
        <v>90</v>
      </c>
      <c r="O36" s="24">
        <v>1473.46</v>
      </c>
      <c r="P36" s="86" t="s">
        <v>91</v>
      </c>
      <c r="Q36" s="52" t="s">
        <v>92</v>
      </c>
    </row>
    <row r="37" spans="1:17" ht="39" customHeight="1">
      <c r="A37" s="6">
        <v>28</v>
      </c>
      <c r="B37" s="61">
        <v>84</v>
      </c>
      <c r="C37" s="85">
        <v>82730</v>
      </c>
      <c r="D37" s="2">
        <v>28</v>
      </c>
      <c r="E37" s="8" t="s">
        <v>93</v>
      </c>
      <c r="F37" s="10" t="s">
        <v>26</v>
      </c>
      <c r="G37" s="10" t="s">
        <v>39</v>
      </c>
      <c r="H37" s="6"/>
      <c r="I37" s="6"/>
      <c r="J37" s="10" t="s">
        <v>21</v>
      </c>
      <c r="K37" s="11">
        <v>43160</v>
      </c>
      <c r="L37" s="11">
        <v>43190</v>
      </c>
      <c r="M37" s="50" t="s">
        <v>36</v>
      </c>
      <c r="N37" s="23" t="s">
        <v>37</v>
      </c>
      <c r="O37" s="24">
        <v>11085.67</v>
      </c>
      <c r="P37" s="72"/>
      <c r="Q37" s="49"/>
    </row>
    <row r="38" spans="1:17" ht="39" customHeight="1">
      <c r="A38" s="6">
        <v>29</v>
      </c>
      <c r="B38" s="61">
        <v>85</v>
      </c>
      <c r="C38" s="85">
        <v>85570</v>
      </c>
      <c r="D38" s="2">
        <v>29</v>
      </c>
      <c r="E38" s="8" t="s">
        <v>94</v>
      </c>
      <c r="F38" s="10" t="s">
        <v>26</v>
      </c>
      <c r="G38" s="10" t="s">
        <v>27</v>
      </c>
      <c r="H38" s="6"/>
      <c r="I38" s="6"/>
      <c r="J38" s="10" t="s">
        <v>21</v>
      </c>
      <c r="K38" s="11">
        <v>43070</v>
      </c>
      <c r="L38" s="11">
        <v>43131</v>
      </c>
      <c r="M38" s="50" t="s">
        <v>36</v>
      </c>
      <c r="N38" s="23" t="s">
        <v>37</v>
      </c>
      <c r="O38" s="24">
        <v>159446.85</v>
      </c>
      <c r="P38" s="72"/>
      <c r="Q38" s="49"/>
    </row>
    <row r="39" spans="1:17" ht="39" customHeight="1">
      <c r="A39" s="6">
        <v>30</v>
      </c>
      <c r="B39" s="61">
        <v>86</v>
      </c>
      <c r="C39" s="85">
        <v>85570</v>
      </c>
      <c r="D39" s="2">
        <v>30</v>
      </c>
      <c r="E39" s="8" t="s">
        <v>94</v>
      </c>
      <c r="F39" s="10" t="s">
        <v>26</v>
      </c>
      <c r="G39" s="10" t="s">
        <v>27</v>
      </c>
      <c r="H39" s="6"/>
      <c r="I39" s="6"/>
      <c r="J39" s="10" t="s">
        <v>21</v>
      </c>
      <c r="K39" s="11">
        <v>43070</v>
      </c>
      <c r="L39" s="11">
        <v>43131</v>
      </c>
      <c r="M39" s="50" t="s">
        <v>36</v>
      </c>
      <c r="N39" s="23" t="s">
        <v>37</v>
      </c>
      <c r="O39" s="24">
        <v>30815.46</v>
      </c>
      <c r="P39" s="72"/>
      <c r="Q39" s="49"/>
    </row>
    <row r="40" spans="1:17" ht="39" customHeight="1">
      <c r="A40" s="6">
        <v>31</v>
      </c>
      <c r="B40" s="61">
        <v>87</v>
      </c>
      <c r="C40" s="85">
        <v>99140</v>
      </c>
      <c r="D40" s="2">
        <v>31</v>
      </c>
      <c r="E40" s="8" t="s">
        <v>95</v>
      </c>
      <c r="F40" s="10" t="s">
        <v>19</v>
      </c>
      <c r="G40" s="10" t="s">
        <v>96</v>
      </c>
      <c r="H40" s="6"/>
      <c r="I40" s="6"/>
      <c r="J40" s="10" t="s">
        <v>21</v>
      </c>
      <c r="K40" s="11">
        <v>42826</v>
      </c>
      <c r="L40" s="11">
        <v>42886</v>
      </c>
      <c r="M40" s="22" t="s">
        <v>97</v>
      </c>
      <c r="N40" s="23">
        <v>42970</v>
      </c>
      <c r="O40" s="51">
        <v>3252.79</v>
      </c>
      <c r="P40" s="72" t="s">
        <v>34</v>
      </c>
      <c r="Q40" s="49"/>
    </row>
    <row r="41" spans="1:17" ht="39" customHeight="1">
      <c r="A41" s="6">
        <v>32</v>
      </c>
      <c r="B41" s="61">
        <v>88</v>
      </c>
      <c r="C41" s="85">
        <v>99140</v>
      </c>
      <c r="D41" s="2">
        <v>32</v>
      </c>
      <c r="E41" s="8" t="s">
        <v>95</v>
      </c>
      <c r="F41" s="10" t="s">
        <v>19</v>
      </c>
      <c r="G41" s="10" t="s">
        <v>96</v>
      </c>
      <c r="H41" s="6"/>
      <c r="I41" s="6"/>
      <c r="J41" s="10" t="s">
        <v>21</v>
      </c>
      <c r="K41" s="11">
        <v>43009</v>
      </c>
      <c r="L41" s="11">
        <v>43190</v>
      </c>
      <c r="M41" s="50" t="s">
        <v>36</v>
      </c>
      <c r="N41" s="23" t="s">
        <v>37</v>
      </c>
      <c r="O41" s="51">
        <v>4285.45</v>
      </c>
      <c r="P41" s="72"/>
      <c r="Q41" s="49"/>
    </row>
    <row r="42" spans="1:17" ht="51.75" customHeight="1">
      <c r="A42" s="6">
        <v>33</v>
      </c>
      <c r="B42" s="61">
        <v>94</v>
      </c>
      <c r="C42" s="85">
        <v>97800</v>
      </c>
      <c r="D42" s="2">
        <v>33</v>
      </c>
      <c r="E42" s="8" t="s">
        <v>98</v>
      </c>
      <c r="F42" s="10" t="s">
        <v>26</v>
      </c>
      <c r="G42" s="10" t="s">
        <v>32</v>
      </c>
      <c r="H42" s="6"/>
      <c r="I42" s="6"/>
      <c r="J42" s="10" t="s">
        <v>21</v>
      </c>
      <c r="K42" s="11">
        <v>43160</v>
      </c>
      <c r="L42" s="11">
        <v>43190</v>
      </c>
      <c r="M42" s="50" t="s">
        <v>36</v>
      </c>
      <c r="N42" s="23" t="s">
        <v>37</v>
      </c>
      <c r="O42" s="24">
        <v>2227.63</v>
      </c>
      <c r="P42" s="72"/>
      <c r="Q42" s="49"/>
    </row>
    <row r="43" spans="1:17" ht="39" customHeight="1">
      <c r="A43" s="6">
        <v>34</v>
      </c>
      <c r="B43" s="61">
        <v>98</v>
      </c>
      <c r="C43" s="85">
        <v>80060</v>
      </c>
      <c r="D43" s="2">
        <v>34</v>
      </c>
      <c r="E43" s="8" t="s">
        <v>99</v>
      </c>
      <c r="F43" s="10" t="s">
        <v>26</v>
      </c>
      <c r="G43" s="10" t="s">
        <v>100</v>
      </c>
      <c r="H43" s="6"/>
      <c r="I43" s="6"/>
      <c r="J43" s="10" t="s">
        <v>21</v>
      </c>
      <c r="K43" s="11">
        <v>43160</v>
      </c>
      <c r="L43" s="11">
        <v>43190</v>
      </c>
      <c r="M43" s="50" t="s">
        <v>36</v>
      </c>
      <c r="N43" s="23" t="s">
        <v>37</v>
      </c>
      <c r="O43" s="24">
        <v>9511.2099999999991</v>
      </c>
      <c r="P43" s="72"/>
      <c r="Q43" s="49"/>
    </row>
    <row r="44" spans="1:17" ht="39" customHeight="1">
      <c r="A44" s="6">
        <v>35</v>
      </c>
      <c r="B44" s="61">
        <v>100</v>
      </c>
      <c r="C44" s="85">
        <v>71700</v>
      </c>
      <c r="D44" s="2">
        <v>35</v>
      </c>
      <c r="E44" s="8" t="s">
        <v>101</v>
      </c>
      <c r="F44" s="10" t="s">
        <v>45</v>
      </c>
      <c r="G44" s="10"/>
      <c r="H44" s="6"/>
      <c r="I44" s="6"/>
      <c r="J44" s="10" t="s">
        <v>21</v>
      </c>
      <c r="K44" s="11">
        <v>43160</v>
      </c>
      <c r="L44" s="11">
        <v>43190</v>
      </c>
      <c r="M44" s="50" t="s">
        <v>36</v>
      </c>
      <c r="N44" s="23" t="s">
        <v>37</v>
      </c>
      <c r="O44" s="24">
        <v>16154.61</v>
      </c>
      <c r="P44" s="72"/>
      <c r="Q44" s="49"/>
    </row>
    <row r="45" spans="1:17" ht="39" customHeight="1">
      <c r="A45" s="6">
        <v>36</v>
      </c>
      <c r="B45" s="61">
        <v>111</v>
      </c>
      <c r="C45" s="85">
        <v>82080</v>
      </c>
      <c r="D45" s="2">
        <v>36</v>
      </c>
      <c r="E45" s="8" t="s">
        <v>102</v>
      </c>
      <c r="F45" s="10" t="s">
        <v>26</v>
      </c>
      <c r="G45" s="10" t="s">
        <v>42</v>
      </c>
      <c r="H45" s="6"/>
      <c r="I45" s="6"/>
      <c r="J45" s="10" t="s">
        <v>21</v>
      </c>
      <c r="K45" s="11">
        <v>43160</v>
      </c>
      <c r="L45" s="11">
        <v>43190</v>
      </c>
      <c r="M45" s="50" t="s">
        <v>36</v>
      </c>
      <c r="N45" s="23" t="s">
        <v>37</v>
      </c>
      <c r="O45" s="24">
        <v>1398.56</v>
      </c>
      <c r="P45" s="72"/>
      <c r="Q45" s="49"/>
    </row>
    <row r="46" spans="1:17" ht="39" customHeight="1">
      <c r="A46" s="6">
        <v>37</v>
      </c>
      <c r="B46" s="61">
        <v>115</v>
      </c>
      <c r="C46" s="85">
        <v>85470</v>
      </c>
      <c r="D46" s="2">
        <v>37</v>
      </c>
      <c r="E46" s="8" t="s">
        <v>103</v>
      </c>
      <c r="F46" s="10" t="s">
        <v>45</v>
      </c>
      <c r="G46" s="10"/>
      <c r="H46" s="6"/>
      <c r="I46" s="6"/>
      <c r="J46" s="10" t="s">
        <v>21</v>
      </c>
      <c r="K46" s="11">
        <v>43160</v>
      </c>
      <c r="L46" s="11">
        <v>43190</v>
      </c>
      <c r="M46" s="22" t="s">
        <v>104</v>
      </c>
      <c r="N46" s="23" t="s">
        <v>37</v>
      </c>
      <c r="O46" s="24">
        <v>1396.01</v>
      </c>
      <c r="P46" s="72"/>
      <c r="Q46" s="49"/>
    </row>
    <row r="47" spans="1:17" ht="39" customHeight="1">
      <c r="A47" s="6">
        <v>38</v>
      </c>
      <c r="B47" s="61">
        <v>118</v>
      </c>
      <c r="C47" s="85">
        <v>98230</v>
      </c>
      <c r="D47" s="2">
        <v>38</v>
      </c>
      <c r="E47" s="8" t="s">
        <v>105</v>
      </c>
      <c r="F47" s="10" t="s">
        <v>45</v>
      </c>
      <c r="G47" s="10"/>
      <c r="H47" s="6"/>
      <c r="I47" s="6"/>
      <c r="J47" s="10" t="s">
        <v>21</v>
      </c>
      <c r="K47" s="11">
        <v>43160</v>
      </c>
      <c r="L47" s="11">
        <v>43190</v>
      </c>
      <c r="M47" s="50" t="s">
        <v>36</v>
      </c>
      <c r="N47" s="23" t="s">
        <v>37</v>
      </c>
      <c r="O47" s="24">
        <v>41141.26</v>
      </c>
      <c r="P47" s="72"/>
      <c r="Q47" s="49"/>
    </row>
    <row r="48" spans="1:17" ht="39" customHeight="1">
      <c r="A48" s="6">
        <v>39</v>
      </c>
      <c r="B48" s="61">
        <v>120</v>
      </c>
      <c r="C48" s="85">
        <v>95030</v>
      </c>
      <c r="D48" s="2">
        <v>39</v>
      </c>
      <c r="E48" s="8" t="s">
        <v>106</v>
      </c>
      <c r="F48" s="10" t="s">
        <v>26</v>
      </c>
      <c r="G48" s="10" t="s">
        <v>107</v>
      </c>
      <c r="H48" s="6"/>
      <c r="I48" s="6"/>
      <c r="J48" s="10" t="s">
        <v>21</v>
      </c>
      <c r="K48" s="11">
        <v>43160</v>
      </c>
      <c r="L48" s="11">
        <v>43190</v>
      </c>
      <c r="M48" s="50" t="s">
        <v>36</v>
      </c>
      <c r="N48" s="23" t="s">
        <v>37</v>
      </c>
      <c r="O48" s="24">
        <v>3960.41</v>
      </c>
      <c r="P48" s="72"/>
      <c r="Q48" s="49"/>
    </row>
    <row r="49" spans="1:17" ht="52.8">
      <c r="A49" s="6">
        <v>40</v>
      </c>
      <c r="B49" s="61">
        <v>3996</v>
      </c>
      <c r="C49" s="85">
        <v>2000109321</v>
      </c>
      <c r="D49" s="2">
        <v>40</v>
      </c>
      <c r="E49" s="16" t="s">
        <v>108</v>
      </c>
      <c r="F49" s="15" t="s">
        <v>109</v>
      </c>
      <c r="G49" s="15" t="s">
        <v>110</v>
      </c>
      <c r="H49" s="45"/>
      <c r="I49" s="45"/>
      <c r="J49" s="15" t="s">
        <v>2</v>
      </c>
      <c r="K49" s="17" t="s">
        <v>111</v>
      </c>
      <c r="L49" s="17">
        <v>43190</v>
      </c>
      <c r="M49" s="22" t="s">
        <v>112</v>
      </c>
      <c r="N49" s="28" t="s">
        <v>113</v>
      </c>
      <c r="O49" s="24">
        <v>2706.55</v>
      </c>
      <c r="P49" s="72" t="s">
        <v>114</v>
      </c>
      <c r="Q49" s="88" t="s">
        <v>115</v>
      </c>
    </row>
    <row r="50" spans="1:17" ht="36.75" customHeight="1">
      <c r="A50" s="6">
        <v>42</v>
      </c>
      <c r="B50" s="61">
        <v>3998</v>
      </c>
      <c r="C50" s="85">
        <v>2000240870</v>
      </c>
      <c r="D50" s="2">
        <v>41</v>
      </c>
      <c r="E50" s="16" t="s">
        <v>120</v>
      </c>
      <c r="F50" s="15" t="s">
        <v>121</v>
      </c>
      <c r="G50" s="15" t="s">
        <v>122</v>
      </c>
      <c r="H50" s="45"/>
      <c r="I50" s="45"/>
      <c r="J50" s="15" t="s">
        <v>2</v>
      </c>
      <c r="K50" s="11" t="s">
        <v>123</v>
      </c>
      <c r="L50" s="11">
        <v>43190</v>
      </c>
      <c r="M50" s="27" t="s">
        <v>124</v>
      </c>
      <c r="N50" s="28" t="s">
        <v>125</v>
      </c>
      <c r="O50" s="24">
        <v>2619.65</v>
      </c>
      <c r="P50" s="72" t="s">
        <v>34</v>
      </c>
      <c r="Q50" s="49"/>
    </row>
    <row r="51" spans="1:17" ht="52.8">
      <c r="A51" s="6">
        <v>43</v>
      </c>
      <c r="B51" s="61">
        <v>3999</v>
      </c>
      <c r="C51" s="85">
        <v>2000260020</v>
      </c>
      <c r="D51" s="2">
        <v>42</v>
      </c>
      <c r="E51" s="16" t="s">
        <v>126</v>
      </c>
      <c r="F51" s="15" t="s">
        <v>121</v>
      </c>
      <c r="G51" s="15" t="s">
        <v>127</v>
      </c>
      <c r="H51" s="45"/>
      <c r="I51" s="45"/>
      <c r="J51" s="15" t="s">
        <v>2</v>
      </c>
      <c r="K51" s="11" t="s">
        <v>128</v>
      </c>
      <c r="L51" s="11">
        <v>43190</v>
      </c>
      <c r="M51" s="27" t="s">
        <v>129</v>
      </c>
      <c r="N51" s="28" t="s">
        <v>130</v>
      </c>
      <c r="O51" s="24">
        <v>1394.44</v>
      </c>
      <c r="P51" s="72" t="s">
        <v>131</v>
      </c>
      <c r="Q51" s="49" t="s">
        <v>132</v>
      </c>
    </row>
    <row r="52" spans="1:17" ht="36.75" customHeight="1">
      <c r="A52" s="6">
        <v>44</v>
      </c>
      <c r="B52" s="61">
        <v>4000</v>
      </c>
      <c r="C52" s="85">
        <v>2000260430</v>
      </c>
      <c r="D52" s="2">
        <v>43</v>
      </c>
      <c r="E52" s="16" t="s">
        <v>133</v>
      </c>
      <c r="F52" s="15" t="s">
        <v>121</v>
      </c>
      <c r="G52" s="15" t="s">
        <v>127</v>
      </c>
      <c r="H52" s="45"/>
      <c r="I52" s="45"/>
      <c r="J52" s="15" t="s">
        <v>2</v>
      </c>
      <c r="K52" s="17" t="s">
        <v>134</v>
      </c>
      <c r="L52" s="17">
        <v>43190</v>
      </c>
      <c r="M52" s="27" t="s">
        <v>135</v>
      </c>
      <c r="N52" s="28">
        <v>44247</v>
      </c>
      <c r="O52" s="24">
        <v>1326.76</v>
      </c>
      <c r="P52" s="72" t="s">
        <v>34</v>
      </c>
      <c r="Q52" s="49"/>
    </row>
    <row r="53" spans="1:17" ht="24.75" customHeight="1">
      <c r="A53" s="6">
        <v>45</v>
      </c>
      <c r="B53" s="61">
        <v>4001</v>
      </c>
      <c r="C53" s="85">
        <v>2000260940</v>
      </c>
      <c r="D53" s="2">
        <v>44</v>
      </c>
      <c r="E53" s="16" t="s">
        <v>136</v>
      </c>
      <c r="F53" s="15" t="s">
        <v>121</v>
      </c>
      <c r="G53" s="15" t="s">
        <v>137</v>
      </c>
      <c r="H53" s="45"/>
      <c r="I53" s="45"/>
      <c r="J53" s="15" t="s">
        <v>2</v>
      </c>
      <c r="K53" s="11" t="s">
        <v>138</v>
      </c>
      <c r="L53" s="11">
        <v>43190</v>
      </c>
      <c r="M53" s="27" t="s">
        <v>139</v>
      </c>
      <c r="N53" s="28" t="s">
        <v>140</v>
      </c>
      <c r="O53" s="24">
        <v>1689.69</v>
      </c>
      <c r="P53" s="72" t="s">
        <v>141</v>
      </c>
      <c r="Q53" s="49"/>
    </row>
    <row r="54" spans="1:17" ht="36.75" customHeight="1">
      <c r="A54" s="6">
        <v>46</v>
      </c>
      <c r="B54" s="61">
        <v>4002</v>
      </c>
      <c r="C54" s="85">
        <v>2000260990</v>
      </c>
      <c r="D54" s="2">
        <v>45</v>
      </c>
      <c r="E54" s="16" t="s">
        <v>142</v>
      </c>
      <c r="F54" s="15" t="s">
        <v>121</v>
      </c>
      <c r="G54" s="15" t="s">
        <v>137</v>
      </c>
      <c r="H54" s="45"/>
      <c r="I54" s="45"/>
      <c r="J54" s="15" t="s">
        <v>2</v>
      </c>
      <c r="K54" s="11" t="s">
        <v>143</v>
      </c>
      <c r="L54" s="11">
        <v>43190</v>
      </c>
      <c r="M54" s="27" t="s">
        <v>144</v>
      </c>
      <c r="N54" s="28" t="s">
        <v>125</v>
      </c>
      <c r="O54" s="24">
        <v>3099.44</v>
      </c>
      <c r="P54" s="72" t="s">
        <v>34</v>
      </c>
      <c r="Q54" s="49"/>
    </row>
    <row r="55" spans="1:17" ht="36.75" customHeight="1">
      <c r="A55" s="6">
        <v>47</v>
      </c>
      <c r="B55" s="61">
        <v>4003</v>
      </c>
      <c r="C55" s="85">
        <v>2000270400</v>
      </c>
      <c r="D55" s="2">
        <v>46</v>
      </c>
      <c r="E55" s="16" t="s">
        <v>145</v>
      </c>
      <c r="F55" s="15" t="s">
        <v>121</v>
      </c>
      <c r="G55" s="15" t="s">
        <v>146</v>
      </c>
      <c r="H55" s="45"/>
      <c r="I55" s="45"/>
      <c r="J55" s="15" t="s">
        <v>2</v>
      </c>
      <c r="K55" s="17" t="s">
        <v>147</v>
      </c>
      <c r="L55" s="17">
        <v>43190</v>
      </c>
      <c r="M55" s="27" t="s">
        <v>148</v>
      </c>
      <c r="N55" s="28" t="s">
        <v>149</v>
      </c>
      <c r="O55" s="24">
        <v>4808.16</v>
      </c>
      <c r="P55" s="72" t="s">
        <v>34</v>
      </c>
      <c r="Q55" s="49"/>
    </row>
    <row r="56" spans="1:17" ht="36.75" customHeight="1">
      <c r="A56" s="6">
        <v>48</v>
      </c>
      <c r="B56" s="61">
        <v>4004</v>
      </c>
      <c r="C56" s="85">
        <v>2000280340</v>
      </c>
      <c r="D56" s="2">
        <v>47</v>
      </c>
      <c r="E56" s="16" t="s">
        <v>150</v>
      </c>
      <c r="F56" s="15" t="s">
        <v>121</v>
      </c>
      <c r="G56" s="15" t="s">
        <v>151</v>
      </c>
      <c r="H56" s="45"/>
      <c r="I56" s="45"/>
      <c r="J56" s="15" t="s">
        <v>2</v>
      </c>
      <c r="K56" s="11" t="s">
        <v>152</v>
      </c>
      <c r="L56" s="11">
        <v>43190</v>
      </c>
      <c r="M56" s="27" t="s">
        <v>153</v>
      </c>
      <c r="N56" s="28" t="s">
        <v>125</v>
      </c>
      <c r="O56" s="24">
        <v>3073.31</v>
      </c>
      <c r="P56" s="72" t="s">
        <v>34</v>
      </c>
      <c r="Q56" s="49"/>
    </row>
    <row r="57" spans="1:17" ht="36.75" customHeight="1">
      <c r="A57" s="6">
        <v>49</v>
      </c>
      <c r="B57" s="61">
        <v>4005</v>
      </c>
      <c r="C57" s="85">
        <v>2000281420</v>
      </c>
      <c r="D57" s="2">
        <v>48</v>
      </c>
      <c r="E57" s="16" t="s">
        <v>154</v>
      </c>
      <c r="F57" s="15" t="s">
        <v>121</v>
      </c>
      <c r="G57" s="15" t="s">
        <v>151</v>
      </c>
      <c r="H57" s="45"/>
      <c r="I57" s="45"/>
      <c r="J57" s="15" t="s">
        <v>2</v>
      </c>
      <c r="K57" s="17" t="s">
        <v>155</v>
      </c>
      <c r="L57" s="17">
        <v>43190</v>
      </c>
      <c r="M57" s="27" t="s">
        <v>156</v>
      </c>
      <c r="N57" s="28" t="s">
        <v>125</v>
      </c>
      <c r="O57" s="24">
        <v>1447.99</v>
      </c>
      <c r="P57" s="72" t="s">
        <v>34</v>
      </c>
      <c r="Q57" s="49"/>
    </row>
    <row r="58" spans="1:17" ht="24">
      <c r="A58" s="6">
        <v>50</v>
      </c>
      <c r="B58" s="61">
        <v>4006</v>
      </c>
      <c r="C58" s="85">
        <v>2000281460</v>
      </c>
      <c r="D58" s="2">
        <v>49</v>
      </c>
      <c r="E58" s="16" t="s">
        <v>157</v>
      </c>
      <c r="F58" s="15" t="s">
        <v>121</v>
      </c>
      <c r="G58" s="15" t="s">
        <v>151</v>
      </c>
      <c r="H58" s="45"/>
      <c r="I58" s="45"/>
      <c r="J58" s="15" t="s">
        <v>2</v>
      </c>
      <c r="K58" s="11">
        <v>42971</v>
      </c>
      <c r="L58" s="11">
        <v>43190</v>
      </c>
      <c r="M58" s="27" t="s">
        <v>158</v>
      </c>
      <c r="N58" s="28" t="s">
        <v>125</v>
      </c>
      <c r="O58" s="24">
        <v>2026.4</v>
      </c>
      <c r="P58" s="72" t="s">
        <v>159</v>
      </c>
      <c r="Q58" s="49" t="s">
        <v>160</v>
      </c>
    </row>
    <row r="59" spans="1:17" ht="36.75" customHeight="1">
      <c r="A59" s="6">
        <v>51</v>
      </c>
      <c r="B59" s="61">
        <v>4007</v>
      </c>
      <c r="C59" s="85">
        <v>2000300040</v>
      </c>
      <c r="D59" s="2">
        <v>50</v>
      </c>
      <c r="E59" s="16" t="s">
        <v>161</v>
      </c>
      <c r="F59" s="15" t="s">
        <v>121</v>
      </c>
      <c r="G59" s="15" t="s">
        <v>162</v>
      </c>
      <c r="H59" s="45"/>
      <c r="I59" s="45"/>
      <c r="J59" s="15" t="s">
        <v>2</v>
      </c>
      <c r="K59" s="17" t="s">
        <v>163</v>
      </c>
      <c r="L59" s="17">
        <v>43190</v>
      </c>
      <c r="M59" s="27" t="s">
        <v>164</v>
      </c>
      <c r="N59" s="28" t="s">
        <v>165</v>
      </c>
      <c r="O59" s="24">
        <v>2106.9299999999998</v>
      </c>
      <c r="P59" s="72" t="s">
        <v>34</v>
      </c>
      <c r="Q59" s="49"/>
    </row>
    <row r="60" spans="1:17" ht="52.8">
      <c r="A60" s="6">
        <v>52</v>
      </c>
      <c r="B60" s="61">
        <v>4008</v>
      </c>
      <c r="C60" s="85">
        <v>2000300350</v>
      </c>
      <c r="D60" s="2">
        <v>51</v>
      </c>
      <c r="E60" s="16" t="s">
        <v>166</v>
      </c>
      <c r="F60" s="15" t="s">
        <v>121</v>
      </c>
      <c r="G60" s="15" t="s">
        <v>162</v>
      </c>
      <c r="H60" s="45"/>
      <c r="I60" s="45"/>
      <c r="J60" s="15" t="s">
        <v>2</v>
      </c>
      <c r="K60" s="11" t="s">
        <v>167</v>
      </c>
      <c r="L60" s="11">
        <v>43190</v>
      </c>
      <c r="M60" s="27" t="s">
        <v>168</v>
      </c>
      <c r="N60" s="28" t="s">
        <v>169</v>
      </c>
      <c r="O60" s="24">
        <v>2718.82</v>
      </c>
      <c r="P60" s="87" t="s">
        <v>170</v>
      </c>
      <c r="Q60" s="88" t="s">
        <v>171</v>
      </c>
    </row>
    <row r="61" spans="1:17" ht="36.75" customHeight="1">
      <c r="A61" s="6">
        <v>53</v>
      </c>
      <c r="B61" s="61">
        <v>4009</v>
      </c>
      <c r="C61" s="85">
        <v>2000300460</v>
      </c>
      <c r="D61" s="2">
        <v>52</v>
      </c>
      <c r="E61" s="16" t="s">
        <v>172</v>
      </c>
      <c r="F61" s="15" t="s">
        <v>121</v>
      </c>
      <c r="G61" s="15" t="s">
        <v>162</v>
      </c>
      <c r="H61" s="45"/>
      <c r="I61" s="45"/>
      <c r="J61" s="15" t="s">
        <v>2</v>
      </c>
      <c r="K61" s="17">
        <v>43092</v>
      </c>
      <c r="L61" s="17">
        <v>43190</v>
      </c>
      <c r="M61" s="27" t="s">
        <v>173</v>
      </c>
      <c r="N61" s="28">
        <v>44266</v>
      </c>
      <c r="O61" s="24">
        <v>1511.23</v>
      </c>
      <c r="P61" s="86" t="s">
        <v>174</v>
      </c>
      <c r="Q61" s="48" t="s">
        <v>175</v>
      </c>
    </row>
    <row r="62" spans="1:17" ht="36.75" customHeight="1">
      <c r="A62" s="6">
        <v>54</v>
      </c>
      <c r="B62" s="61">
        <v>4010</v>
      </c>
      <c r="C62" s="85">
        <v>2000300640</v>
      </c>
      <c r="D62" s="2">
        <v>53</v>
      </c>
      <c r="E62" s="16" t="s">
        <v>176</v>
      </c>
      <c r="F62" s="15" t="s">
        <v>121</v>
      </c>
      <c r="G62" s="15" t="s">
        <v>162</v>
      </c>
      <c r="H62" s="45"/>
      <c r="I62" s="45"/>
      <c r="J62" s="15" t="s">
        <v>2</v>
      </c>
      <c r="K62" s="17" t="s">
        <v>177</v>
      </c>
      <c r="L62" s="17">
        <v>43190</v>
      </c>
      <c r="M62" s="27" t="s">
        <v>178</v>
      </c>
      <c r="N62" s="28">
        <v>44825</v>
      </c>
      <c r="O62" s="24">
        <v>5226.68</v>
      </c>
      <c r="P62" s="72" t="s">
        <v>34</v>
      </c>
      <c r="Q62" s="49"/>
    </row>
    <row r="63" spans="1:17" ht="36.75" customHeight="1">
      <c r="A63" s="6">
        <v>55</v>
      </c>
      <c r="B63" s="61">
        <v>4011</v>
      </c>
      <c r="C63" s="85">
        <v>2000300780</v>
      </c>
      <c r="D63" s="2">
        <v>54</v>
      </c>
      <c r="E63" s="16" t="s">
        <v>179</v>
      </c>
      <c r="F63" s="15" t="s">
        <v>121</v>
      </c>
      <c r="G63" s="15" t="s">
        <v>162</v>
      </c>
      <c r="H63" s="45"/>
      <c r="I63" s="45"/>
      <c r="J63" s="15" t="s">
        <v>2</v>
      </c>
      <c r="K63" s="17" t="s">
        <v>180</v>
      </c>
      <c r="L63" s="17">
        <v>43190</v>
      </c>
      <c r="M63" s="27" t="s">
        <v>181</v>
      </c>
      <c r="N63" s="28" t="s">
        <v>165</v>
      </c>
      <c r="O63" s="24">
        <v>2163.61</v>
      </c>
      <c r="P63" s="72" t="s">
        <v>34</v>
      </c>
      <c r="Q63" s="49"/>
    </row>
    <row r="64" spans="1:17" ht="36.75" customHeight="1">
      <c r="A64" s="6">
        <v>56</v>
      </c>
      <c r="B64" s="61">
        <v>4012</v>
      </c>
      <c r="C64" s="85">
        <v>2000301790</v>
      </c>
      <c r="D64" s="2">
        <v>55</v>
      </c>
      <c r="E64" s="16" t="s">
        <v>182</v>
      </c>
      <c r="F64" s="15" t="s">
        <v>121</v>
      </c>
      <c r="G64" s="15" t="s">
        <v>122</v>
      </c>
      <c r="H64" s="45"/>
      <c r="I64" s="45"/>
      <c r="J64" s="15" t="s">
        <v>2</v>
      </c>
      <c r="K64" s="11" t="s">
        <v>183</v>
      </c>
      <c r="L64" s="11">
        <v>43190</v>
      </c>
      <c r="M64" s="27" t="s">
        <v>184</v>
      </c>
      <c r="N64" s="28">
        <v>44314</v>
      </c>
      <c r="O64" s="24">
        <v>1285.8399999999999</v>
      </c>
      <c r="P64" s="72" t="s">
        <v>34</v>
      </c>
      <c r="Q64" s="49"/>
    </row>
    <row r="65" spans="1:17" ht="36.75" customHeight="1">
      <c r="A65" s="6">
        <v>57</v>
      </c>
      <c r="B65" s="61">
        <v>4013</v>
      </c>
      <c r="C65" s="85">
        <v>2000301860</v>
      </c>
      <c r="D65" s="2">
        <v>56</v>
      </c>
      <c r="E65" s="16" t="s">
        <v>185</v>
      </c>
      <c r="F65" s="15" t="s">
        <v>121</v>
      </c>
      <c r="G65" s="15" t="s">
        <v>186</v>
      </c>
      <c r="H65" s="45"/>
      <c r="I65" s="45"/>
      <c r="J65" s="15" t="s">
        <v>2</v>
      </c>
      <c r="K65" s="11" t="s">
        <v>187</v>
      </c>
      <c r="L65" s="11">
        <v>43190</v>
      </c>
      <c r="M65" s="27" t="s">
        <v>188</v>
      </c>
      <c r="N65" s="28" t="s">
        <v>125</v>
      </c>
      <c r="O65" s="24">
        <v>3182.41</v>
      </c>
      <c r="P65" s="72" t="s">
        <v>34</v>
      </c>
      <c r="Q65" s="49"/>
    </row>
    <row r="66" spans="1:17" ht="36.75" customHeight="1">
      <c r="A66" s="6">
        <v>58</v>
      </c>
      <c r="B66" s="61">
        <v>4014</v>
      </c>
      <c r="C66" s="85">
        <v>2000310040</v>
      </c>
      <c r="D66" s="2">
        <v>57</v>
      </c>
      <c r="E66" s="16" t="s">
        <v>189</v>
      </c>
      <c r="F66" s="15" t="s">
        <v>121</v>
      </c>
      <c r="G66" s="15" t="s">
        <v>190</v>
      </c>
      <c r="H66" s="45"/>
      <c r="I66" s="45"/>
      <c r="J66" s="15" t="s">
        <v>2</v>
      </c>
      <c r="K66" s="17" t="s">
        <v>163</v>
      </c>
      <c r="L66" s="17">
        <v>43190</v>
      </c>
      <c r="M66" s="27" t="s">
        <v>191</v>
      </c>
      <c r="N66" s="28">
        <v>44291</v>
      </c>
      <c r="O66" s="24">
        <v>1924.71</v>
      </c>
      <c r="P66" s="72" t="s">
        <v>192</v>
      </c>
      <c r="Q66" s="49"/>
    </row>
    <row r="67" spans="1:17" ht="36.75" customHeight="1">
      <c r="A67" s="6">
        <v>59</v>
      </c>
      <c r="B67" s="61">
        <v>4015</v>
      </c>
      <c r="C67" s="85">
        <v>2000310730</v>
      </c>
      <c r="D67" s="2">
        <v>58</v>
      </c>
      <c r="E67" s="16" t="s">
        <v>193</v>
      </c>
      <c r="F67" s="15" t="s">
        <v>121</v>
      </c>
      <c r="G67" s="15" t="s">
        <v>190</v>
      </c>
      <c r="H67" s="45"/>
      <c r="I67" s="45"/>
      <c r="J67" s="15" t="s">
        <v>2</v>
      </c>
      <c r="K67" s="11" t="s">
        <v>194</v>
      </c>
      <c r="L67" s="11">
        <v>43190</v>
      </c>
      <c r="M67" s="27" t="s">
        <v>195</v>
      </c>
      <c r="N67" s="28" t="s">
        <v>196</v>
      </c>
      <c r="O67" s="24">
        <v>1579.41</v>
      </c>
      <c r="P67" s="72" t="s">
        <v>34</v>
      </c>
      <c r="Q67" s="49"/>
    </row>
    <row r="68" spans="1:17" ht="66">
      <c r="A68" s="6">
        <v>60</v>
      </c>
      <c r="B68" s="61">
        <v>4016</v>
      </c>
      <c r="C68" s="85">
        <v>2000311450</v>
      </c>
      <c r="D68" s="2">
        <v>59</v>
      </c>
      <c r="E68" s="16" t="s">
        <v>197</v>
      </c>
      <c r="F68" s="15" t="s">
        <v>121</v>
      </c>
      <c r="G68" s="15" t="s">
        <v>198</v>
      </c>
      <c r="H68" s="45"/>
      <c r="I68" s="45"/>
      <c r="J68" s="15" t="s">
        <v>2</v>
      </c>
      <c r="K68" s="17">
        <v>43131</v>
      </c>
      <c r="L68" s="17">
        <v>43190</v>
      </c>
      <c r="M68" s="27" t="s">
        <v>199</v>
      </c>
      <c r="N68" s="27" t="s">
        <v>200</v>
      </c>
      <c r="O68" s="24">
        <f>9175.4-362.74</f>
        <v>8812.66</v>
      </c>
      <c r="P68" s="87" t="s">
        <v>201</v>
      </c>
      <c r="Q68" s="88" t="s">
        <v>202</v>
      </c>
    </row>
    <row r="69" spans="1:17" ht="36.75" customHeight="1">
      <c r="A69" s="6">
        <v>61</v>
      </c>
      <c r="B69" s="61">
        <v>4017</v>
      </c>
      <c r="C69" s="85" t="s">
        <v>203</v>
      </c>
      <c r="D69" s="2">
        <v>60</v>
      </c>
      <c r="E69" s="16" t="s">
        <v>204</v>
      </c>
      <c r="F69" s="15" t="s">
        <v>121</v>
      </c>
      <c r="G69" s="15" t="s">
        <v>198</v>
      </c>
      <c r="H69" s="45"/>
      <c r="I69" s="45"/>
      <c r="J69" s="15" t="s">
        <v>2</v>
      </c>
      <c r="K69" s="11">
        <v>43000</v>
      </c>
      <c r="L69" s="11">
        <v>43190</v>
      </c>
      <c r="M69" s="27" t="s">
        <v>205</v>
      </c>
      <c r="N69" s="28" t="s">
        <v>200</v>
      </c>
      <c r="O69" s="24">
        <v>1576.27</v>
      </c>
      <c r="P69" s="72" t="s">
        <v>34</v>
      </c>
      <c r="Q69" s="49"/>
    </row>
    <row r="70" spans="1:17" ht="52.8">
      <c r="A70" s="6">
        <v>62</v>
      </c>
      <c r="B70" s="61">
        <v>4018</v>
      </c>
      <c r="C70" s="85">
        <v>2000311820</v>
      </c>
      <c r="D70" s="2">
        <v>61</v>
      </c>
      <c r="E70" s="16" t="s">
        <v>206</v>
      </c>
      <c r="F70" s="15" t="s">
        <v>121</v>
      </c>
      <c r="G70" s="15" t="s">
        <v>207</v>
      </c>
      <c r="H70" s="45"/>
      <c r="I70" s="45"/>
      <c r="J70" s="15" t="s">
        <v>2</v>
      </c>
      <c r="K70" s="11" t="s">
        <v>208</v>
      </c>
      <c r="L70" s="11">
        <v>43190</v>
      </c>
      <c r="M70" s="27" t="s">
        <v>209</v>
      </c>
      <c r="N70" s="28" t="s">
        <v>210</v>
      </c>
      <c r="O70" s="24">
        <v>2428.0100000000002</v>
      </c>
      <c r="P70" s="72" t="s">
        <v>211</v>
      </c>
      <c r="Q70" s="49" t="s">
        <v>212</v>
      </c>
    </row>
    <row r="71" spans="1:17" ht="36.75" customHeight="1">
      <c r="A71" s="6">
        <v>63</v>
      </c>
      <c r="B71" s="61">
        <v>4019</v>
      </c>
      <c r="C71" s="85">
        <v>2000340410</v>
      </c>
      <c r="D71" s="2">
        <v>62</v>
      </c>
      <c r="E71" s="16" t="s">
        <v>213</v>
      </c>
      <c r="F71" s="15" t="s">
        <v>121</v>
      </c>
      <c r="G71" s="15" t="s">
        <v>214</v>
      </c>
      <c r="H71" s="45"/>
      <c r="I71" s="45"/>
      <c r="J71" s="15" t="s">
        <v>2</v>
      </c>
      <c r="K71" s="11" t="s">
        <v>215</v>
      </c>
      <c r="L71" s="11">
        <v>43190</v>
      </c>
      <c r="M71" s="27" t="s">
        <v>216</v>
      </c>
      <c r="N71" s="28" t="s">
        <v>125</v>
      </c>
      <c r="O71" s="24">
        <v>3905.85</v>
      </c>
      <c r="P71" s="72" t="s">
        <v>34</v>
      </c>
      <c r="Q71" s="49"/>
    </row>
    <row r="72" spans="1:17" ht="36.75" customHeight="1">
      <c r="A72" s="6">
        <v>64</v>
      </c>
      <c r="B72" s="61">
        <v>4020</v>
      </c>
      <c r="C72" s="85">
        <v>2000340420</v>
      </c>
      <c r="D72" s="2">
        <v>63</v>
      </c>
      <c r="E72" s="16" t="s">
        <v>217</v>
      </c>
      <c r="F72" s="15" t="s">
        <v>121</v>
      </c>
      <c r="G72" s="15" t="s">
        <v>214</v>
      </c>
      <c r="H72" s="45"/>
      <c r="I72" s="45"/>
      <c r="J72" s="15" t="s">
        <v>2</v>
      </c>
      <c r="K72" s="17">
        <v>43131</v>
      </c>
      <c r="L72" s="17">
        <v>43190</v>
      </c>
      <c r="M72" s="27" t="s">
        <v>218</v>
      </c>
      <c r="N72" s="28" t="s">
        <v>219</v>
      </c>
      <c r="O72" s="24">
        <v>4201.7299999999996</v>
      </c>
      <c r="P72" s="72" t="s">
        <v>34</v>
      </c>
      <c r="Q72" s="49"/>
    </row>
    <row r="73" spans="1:17" ht="48">
      <c r="A73" s="6">
        <v>65</v>
      </c>
      <c r="B73" s="61">
        <v>4021</v>
      </c>
      <c r="C73" s="85">
        <v>2000340810</v>
      </c>
      <c r="D73" s="2">
        <v>64</v>
      </c>
      <c r="E73" s="16" t="s">
        <v>220</v>
      </c>
      <c r="F73" s="15" t="s">
        <v>121</v>
      </c>
      <c r="G73" s="15" t="s">
        <v>221</v>
      </c>
      <c r="H73" s="45"/>
      <c r="I73" s="45"/>
      <c r="J73" s="15" t="s">
        <v>2</v>
      </c>
      <c r="K73" s="11" t="s">
        <v>222</v>
      </c>
      <c r="L73" s="11">
        <v>43190</v>
      </c>
      <c r="M73" s="27" t="s">
        <v>223</v>
      </c>
      <c r="N73" s="28" t="s">
        <v>125</v>
      </c>
      <c r="O73" s="24">
        <v>3105.87</v>
      </c>
      <c r="P73" s="86" t="s">
        <v>224</v>
      </c>
      <c r="Q73" s="52" t="s">
        <v>225</v>
      </c>
    </row>
    <row r="74" spans="1:17" ht="52.8">
      <c r="A74" s="6">
        <v>66</v>
      </c>
      <c r="B74" s="61">
        <v>4022</v>
      </c>
      <c r="C74" s="85">
        <v>2000341330</v>
      </c>
      <c r="D74" s="2">
        <v>65</v>
      </c>
      <c r="E74" s="16" t="s">
        <v>226</v>
      </c>
      <c r="F74" s="15" t="s">
        <v>121</v>
      </c>
      <c r="G74" s="15" t="s">
        <v>137</v>
      </c>
      <c r="H74" s="45"/>
      <c r="I74" s="45"/>
      <c r="J74" s="15" t="s">
        <v>2</v>
      </c>
      <c r="K74" s="11" t="s">
        <v>227</v>
      </c>
      <c r="L74" s="11">
        <v>43190</v>
      </c>
      <c r="M74" s="27" t="s">
        <v>228</v>
      </c>
      <c r="N74" s="28" t="s">
        <v>229</v>
      </c>
      <c r="O74" s="24">
        <v>1877.3</v>
      </c>
      <c r="P74" s="72" t="s">
        <v>230</v>
      </c>
      <c r="Q74" s="88" t="s">
        <v>231</v>
      </c>
    </row>
    <row r="75" spans="1:17" ht="36.75" customHeight="1">
      <c r="A75" s="6">
        <v>67</v>
      </c>
      <c r="B75" s="61">
        <v>4023</v>
      </c>
      <c r="C75" s="85">
        <v>2000341490</v>
      </c>
      <c r="D75" s="2">
        <v>66</v>
      </c>
      <c r="E75" s="16" t="s">
        <v>232</v>
      </c>
      <c r="F75" s="15" t="s">
        <v>121</v>
      </c>
      <c r="G75" s="15" t="s">
        <v>137</v>
      </c>
      <c r="H75" s="45"/>
      <c r="I75" s="45"/>
      <c r="J75" s="15" t="s">
        <v>2</v>
      </c>
      <c r="K75" s="17" t="s">
        <v>233</v>
      </c>
      <c r="L75" s="17">
        <v>43190</v>
      </c>
      <c r="M75" s="27" t="s">
        <v>234</v>
      </c>
      <c r="N75" s="28" t="s">
        <v>235</v>
      </c>
      <c r="O75" s="24">
        <v>1281.97</v>
      </c>
      <c r="P75" s="72" t="s">
        <v>34</v>
      </c>
      <c r="Q75" s="49"/>
    </row>
    <row r="76" spans="1:17" ht="52.8">
      <c r="A76" s="6">
        <v>68</v>
      </c>
      <c r="B76" s="61">
        <v>4024</v>
      </c>
      <c r="C76" s="85">
        <v>2000341560</v>
      </c>
      <c r="D76" s="2">
        <v>67</v>
      </c>
      <c r="E76" s="16" t="s">
        <v>236</v>
      </c>
      <c r="F76" s="15" t="s">
        <v>121</v>
      </c>
      <c r="G76" s="15" t="s">
        <v>137</v>
      </c>
      <c r="H76" s="45"/>
      <c r="I76" s="45"/>
      <c r="J76" s="15" t="s">
        <v>2</v>
      </c>
      <c r="K76" s="11" t="s">
        <v>237</v>
      </c>
      <c r="L76" s="11">
        <v>43190</v>
      </c>
      <c r="M76" s="27" t="s">
        <v>238</v>
      </c>
      <c r="N76" s="28" t="s">
        <v>239</v>
      </c>
      <c r="O76" s="24">
        <v>3951.71</v>
      </c>
      <c r="P76" s="72" t="s">
        <v>240</v>
      </c>
      <c r="Q76" s="49" t="s">
        <v>241</v>
      </c>
    </row>
    <row r="77" spans="1:17" ht="36.75" customHeight="1">
      <c r="A77" s="6">
        <v>69</v>
      </c>
      <c r="B77" s="61">
        <v>4025</v>
      </c>
      <c r="C77" s="85">
        <v>2000341611</v>
      </c>
      <c r="D77" s="2">
        <v>68</v>
      </c>
      <c r="E77" s="16" t="s">
        <v>242</v>
      </c>
      <c r="F77" s="15" t="s">
        <v>121</v>
      </c>
      <c r="G77" s="15" t="s">
        <v>137</v>
      </c>
      <c r="H77" s="45"/>
      <c r="I77" s="45"/>
      <c r="J77" s="15" t="s">
        <v>2</v>
      </c>
      <c r="K77" s="11" t="s">
        <v>243</v>
      </c>
      <c r="L77" s="11" t="s">
        <v>244</v>
      </c>
      <c r="M77" s="27" t="s">
        <v>245</v>
      </c>
      <c r="N77" s="28" t="s">
        <v>210</v>
      </c>
      <c r="O77" s="24">
        <v>2194.73</v>
      </c>
      <c r="P77" s="72" t="s">
        <v>34</v>
      </c>
      <c r="Q77" s="49"/>
    </row>
    <row r="78" spans="1:17" ht="52.8">
      <c r="A78" s="6">
        <v>70</v>
      </c>
      <c r="B78" s="61">
        <v>4026</v>
      </c>
      <c r="C78" s="85">
        <v>2000341800</v>
      </c>
      <c r="D78" s="2">
        <v>69</v>
      </c>
      <c r="E78" s="16" t="s">
        <v>246</v>
      </c>
      <c r="F78" s="15" t="s">
        <v>121</v>
      </c>
      <c r="G78" s="15" t="s">
        <v>137</v>
      </c>
      <c r="H78" s="45"/>
      <c r="I78" s="45"/>
      <c r="J78" s="15" t="s">
        <v>2</v>
      </c>
      <c r="K78" s="11" t="s">
        <v>187</v>
      </c>
      <c r="L78" s="11">
        <v>43190</v>
      </c>
      <c r="M78" s="27" t="s">
        <v>247</v>
      </c>
      <c r="N78" s="28" t="s">
        <v>235</v>
      </c>
      <c r="O78" s="24">
        <v>1303.94</v>
      </c>
      <c r="P78" s="72" t="s">
        <v>248</v>
      </c>
      <c r="Q78" s="49" t="s">
        <v>249</v>
      </c>
    </row>
    <row r="79" spans="1:17" ht="24.75" customHeight="1">
      <c r="A79" s="6">
        <v>71</v>
      </c>
      <c r="B79" s="61">
        <v>4027</v>
      </c>
      <c r="C79" s="85">
        <v>2000342190</v>
      </c>
      <c r="D79" s="2">
        <v>70</v>
      </c>
      <c r="E79" s="16" t="s">
        <v>250</v>
      </c>
      <c r="F79" s="15" t="s">
        <v>121</v>
      </c>
      <c r="G79" s="15" t="s">
        <v>137</v>
      </c>
      <c r="H79" s="45"/>
      <c r="I79" s="45"/>
      <c r="J79" s="15" t="s">
        <v>2</v>
      </c>
      <c r="K79" s="17" t="s">
        <v>252</v>
      </c>
      <c r="L79" s="17">
        <v>43190</v>
      </c>
      <c r="M79" s="27" t="s">
        <v>253</v>
      </c>
      <c r="N79" s="28" t="s">
        <v>200</v>
      </c>
      <c r="O79" s="24">
        <f>4233.58-60.05-27.55</f>
        <v>4145.9799999999996</v>
      </c>
      <c r="P79" s="72" t="s">
        <v>254</v>
      </c>
      <c r="Q79" s="49"/>
    </row>
    <row r="80" spans="1:17" ht="36">
      <c r="A80" s="6">
        <v>72</v>
      </c>
      <c r="B80" s="61">
        <v>4028</v>
      </c>
      <c r="C80" s="85">
        <v>2000371370</v>
      </c>
      <c r="D80" s="2">
        <v>71</v>
      </c>
      <c r="E80" s="16" t="s">
        <v>255</v>
      </c>
      <c r="F80" s="15" t="s">
        <v>121</v>
      </c>
      <c r="G80" s="15" t="s">
        <v>256</v>
      </c>
      <c r="H80" s="15"/>
      <c r="I80" s="15"/>
      <c r="J80" s="15" t="s">
        <v>2</v>
      </c>
      <c r="K80" s="11">
        <v>43155</v>
      </c>
      <c r="L80" s="11" t="s">
        <v>257</v>
      </c>
      <c r="M80" s="27" t="s">
        <v>258</v>
      </c>
      <c r="N80" s="28">
        <v>44680</v>
      </c>
      <c r="O80" s="54">
        <v>7974.96</v>
      </c>
      <c r="P80" s="72" t="s">
        <v>34</v>
      </c>
      <c r="Q80" s="49" t="s">
        <v>259</v>
      </c>
    </row>
    <row r="81" spans="1:21" ht="36.75" customHeight="1">
      <c r="A81" s="6">
        <v>73</v>
      </c>
      <c r="B81" s="61">
        <v>4029</v>
      </c>
      <c r="C81" s="85">
        <v>2000350810</v>
      </c>
      <c r="D81" s="2">
        <v>72</v>
      </c>
      <c r="E81" s="16" t="s">
        <v>260</v>
      </c>
      <c r="F81" s="15" t="s">
        <v>121</v>
      </c>
      <c r="G81" s="15" t="s">
        <v>261</v>
      </c>
      <c r="H81" s="45"/>
      <c r="I81" s="45"/>
      <c r="J81" s="15" t="s">
        <v>2</v>
      </c>
      <c r="K81" s="11" t="s">
        <v>262</v>
      </c>
      <c r="L81" s="11">
        <v>43190</v>
      </c>
      <c r="M81" s="27" t="s">
        <v>263</v>
      </c>
      <c r="N81" s="28" t="s">
        <v>239</v>
      </c>
      <c r="O81" s="24">
        <v>3925.96</v>
      </c>
      <c r="P81" s="72" t="s">
        <v>34</v>
      </c>
      <c r="Q81" s="49"/>
    </row>
    <row r="82" spans="1:21" ht="36.75" customHeight="1">
      <c r="A82" s="6">
        <v>74</v>
      </c>
      <c r="B82" s="61">
        <v>4030</v>
      </c>
      <c r="C82" s="85">
        <v>2000351020</v>
      </c>
      <c r="D82" s="2">
        <v>73</v>
      </c>
      <c r="E82" s="16" t="s">
        <v>264</v>
      </c>
      <c r="F82" s="15" t="s">
        <v>121</v>
      </c>
      <c r="G82" s="15" t="s">
        <v>261</v>
      </c>
      <c r="H82" s="45"/>
      <c r="I82" s="45"/>
      <c r="J82" s="15" t="s">
        <v>2</v>
      </c>
      <c r="K82" s="11" t="s">
        <v>265</v>
      </c>
      <c r="L82" s="11">
        <v>43190</v>
      </c>
      <c r="M82" s="27" t="s">
        <v>266</v>
      </c>
      <c r="N82" s="28" t="s">
        <v>239</v>
      </c>
      <c r="O82" s="24">
        <v>3954.08</v>
      </c>
      <c r="P82" s="72" t="s">
        <v>34</v>
      </c>
      <c r="Q82" s="49"/>
    </row>
    <row r="83" spans="1:21" ht="52.8">
      <c r="A83" s="6">
        <v>75</v>
      </c>
      <c r="B83" s="61">
        <v>4031</v>
      </c>
      <c r="C83" s="85">
        <v>2000351220</v>
      </c>
      <c r="D83" s="2">
        <v>74</v>
      </c>
      <c r="E83" s="16" t="s">
        <v>267</v>
      </c>
      <c r="F83" s="15" t="s">
        <v>121</v>
      </c>
      <c r="G83" s="15" t="s">
        <v>261</v>
      </c>
      <c r="H83" s="45"/>
      <c r="I83" s="45"/>
      <c r="J83" s="15" t="s">
        <v>2</v>
      </c>
      <c r="K83" s="11" t="s">
        <v>268</v>
      </c>
      <c r="L83" s="11">
        <v>43190</v>
      </c>
      <c r="M83" s="27" t="s">
        <v>269</v>
      </c>
      <c r="N83" s="28" t="s">
        <v>130</v>
      </c>
      <c r="O83" s="24">
        <v>1215.67</v>
      </c>
      <c r="P83" s="72" t="s">
        <v>270</v>
      </c>
      <c r="Q83" s="49" t="s">
        <v>249</v>
      </c>
    </row>
    <row r="84" spans="1:21" ht="52.8">
      <c r="A84" s="6">
        <v>76</v>
      </c>
      <c r="B84" s="61">
        <v>4032</v>
      </c>
      <c r="C84" s="85">
        <v>2000351320</v>
      </c>
      <c r="D84" s="2">
        <v>75</v>
      </c>
      <c r="E84" s="16" t="s">
        <v>271</v>
      </c>
      <c r="F84" s="15" t="s">
        <v>121</v>
      </c>
      <c r="G84" s="15" t="s">
        <v>261</v>
      </c>
      <c r="H84" s="45"/>
      <c r="I84" s="45"/>
      <c r="J84" s="15" t="s">
        <v>2</v>
      </c>
      <c r="K84" s="11" t="s">
        <v>272</v>
      </c>
      <c r="L84" s="11">
        <v>43190</v>
      </c>
      <c r="M84" s="27" t="s">
        <v>273</v>
      </c>
      <c r="N84" s="28" t="s">
        <v>210</v>
      </c>
      <c r="O84" s="24">
        <v>2198.7399999999998</v>
      </c>
      <c r="P84" s="72" t="s">
        <v>274</v>
      </c>
      <c r="Q84" s="49" t="s">
        <v>275</v>
      </c>
    </row>
    <row r="85" spans="1:21" ht="36.75" customHeight="1">
      <c r="A85" s="6">
        <v>77</v>
      </c>
      <c r="B85" s="61">
        <v>4033</v>
      </c>
      <c r="C85" s="85">
        <v>2000351330</v>
      </c>
      <c r="D85" s="2">
        <v>76</v>
      </c>
      <c r="E85" s="16" t="s">
        <v>276</v>
      </c>
      <c r="F85" s="15" t="s">
        <v>121</v>
      </c>
      <c r="G85" s="15" t="s">
        <v>261</v>
      </c>
      <c r="H85" s="45"/>
      <c r="I85" s="45"/>
      <c r="J85" s="15" t="s">
        <v>2</v>
      </c>
      <c r="K85" s="17" t="s">
        <v>277</v>
      </c>
      <c r="L85" s="17">
        <v>43190</v>
      </c>
      <c r="M85" s="27" t="s">
        <v>278</v>
      </c>
      <c r="N85" s="28" t="s">
        <v>279</v>
      </c>
      <c r="O85" s="24">
        <v>3540.7</v>
      </c>
      <c r="P85" s="72" t="s">
        <v>34</v>
      </c>
      <c r="Q85" s="49"/>
    </row>
    <row r="86" spans="1:21" ht="53.4">
      <c r="A86" s="6">
        <v>78</v>
      </c>
      <c r="B86" s="61">
        <v>4035</v>
      </c>
      <c r="C86" s="85">
        <v>2000351560</v>
      </c>
      <c r="D86" s="2">
        <v>77</v>
      </c>
      <c r="E86" s="16" t="s">
        <v>280</v>
      </c>
      <c r="F86" s="15" t="s">
        <v>121</v>
      </c>
      <c r="G86" s="15" t="s">
        <v>261</v>
      </c>
      <c r="H86" s="45"/>
      <c r="I86" s="45"/>
      <c r="J86" s="15" t="s">
        <v>2</v>
      </c>
      <c r="K86" s="17">
        <v>43131</v>
      </c>
      <c r="L86" s="17">
        <v>43190</v>
      </c>
      <c r="M86" s="27" t="s">
        <v>281</v>
      </c>
      <c r="N86" s="28" t="s">
        <v>149</v>
      </c>
      <c r="O86" s="24">
        <v>1261.43</v>
      </c>
      <c r="P86" s="72" t="s">
        <v>282</v>
      </c>
      <c r="Q86" s="49" t="s">
        <v>132</v>
      </c>
      <c r="R86" s="91"/>
      <c r="S86" s="91"/>
      <c r="T86" s="91"/>
      <c r="U86" s="91"/>
    </row>
    <row r="87" spans="1:21" ht="66">
      <c r="A87" s="6">
        <v>79</v>
      </c>
      <c r="B87" s="61">
        <v>4036</v>
      </c>
      <c r="C87" s="85">
        <v>2000351680</v>
      </c>
      <c r="D87" s="2">
        <v>78</v>
      </c>
      <c r="E87" s="16" t="s">
        <v>283</v>
      </c>
      <c r="F87" s="15" t="s">
        <v>121</v>
      </c>
      <c r="G87" s="15" t="s">
        <v>261</v>
      </c>
      <c r="H87" s="45"/>
      <c r="I87" s="45"/>
      <c r="J87" s="15" t="s">
        <v>2</v>
      </c>
      <c r="K87" s="17" t="s">
        <v>284</v>
      </c>
      <c r="L87" s="17">
        <v>43190</v>
      </c>
      <c r="M87" s="27" t="s">
        <v>285</v>
      </c>
      <c r="N87" s="27" t="s">
        <v>286</v>
      </c>
      <c r="O87" s="24">
        <v>7254.27</v>
      </c>
      <c r="P87" s="72" t="s">
        <v>287</v>
      </c>
      <c r="Q87" s="92" t="s">
        <v>288</v>
      </c>
    </row>
    <row r="88" spans="1:21" ht="24">
      <c r="A88" s="6">
        <v>80</v>
      </c>
      <c r="B88" s="61">
        <v>4037</v>
      </c>
      <c r="C88" s="85">
        <v>2000353030</v>
      </c>
      <c r="D88" s="2">
        <v>79</v>
      </c>
      <c r="E88" s="16" t="s">
        <v>289</v>
      </c>
      <c r="F88" s="15" t="s">
        <v>121</v>
      </c>
      <c r="G88" s="15" t="s">
        <v>290</v>
      </c>
      <c r="H88" s="45"/>
      <c r="I88" s="45"/>
      <c r="J88" s="15" t="s">
        <v>2</v>
      </c>
      <c r="K88" s="17" t="s">
        <v>291</v>
      </c>
      <c r="L88" s="17">
        <v>43190</v>
      </c>
      <c r="M88" s="27" t="s">
        <v>292</v>
      </c>
      <c r="N88" s="28" t="s">
        <v>165</v>
      </c>
      <c r="O88" s="24">
        <v>1895.92</v>
      </c>
      <c r="P88" s="72" t="s">
        <v>293</v>
      </c>
      <c r="Q88" s="49" t="s">
        <v>294</v>
      </c>
    </row>
    <row r="89" spans="1:21" ht="36.75" customHeight="1">
      <c r="A89" s="6">
        <v>81</v>
      </c>
      <c r="B89" s="61">
        <v>4038</v>
      </c>
      <c r="C89" s="85">
        <v>2000370060</v>
      </c>
      <c r="D89" s="2">
        <v>80</v>
      </c>
      <c r="E89" s="16" t="s">
        <v>295</v>
      </c>
      <c r="F89" s="15" t="s">
        <v>121</v>
      </c>
      <c r="G89" s="15" t="s">
        <v>151</v>
      </c>
      <c r="H89" s="45"/>
      <c r="I89" s="45"/>
      <c r="J89" s="15" t="s">
        <v>2</v>
      </c>
      <c r="K89" s="11" t="s">
        <v>296</v>
      </c>
      <c r="L89" s="11">
        <v>43190</v>
      </c>
      <c r="M89" s="27" t="s">
        <v>297</v>
      </c>
      <c r="N89" s="28" t="s">
        <v>149</v>
      </c>
      <c r="O89" s="24">
        <v>1257.23</v>
      </c>
      <c r="P89" s="72" t="s">
        <v>34</v>
      </c>
      <c r="Q89" s="49"/>
    </row>
    <row r="90" spans="1:21" ht="36.75" customHeight="1">
      <c r="A90" s="6">
        <v>82</v>
      </c>
      <c r="B90" s="61">
        <v>4039</v>
      </c>
      <c r="C90" s="85">
        <v>2000370120</v>
      </c>
      <c r="D90" s="2">
        <v>81</v>
      </c>
      <c r="E90" s="16" t="s">
        <v>298</v>
      </c>
      <c r="F90" s="15" t="s">
        <v>121</v>
      </c>
      <c r="G90" s="15" t="s">
        <v>151</v>
      </c>
      <c r="H90" s="45"/>
      <c r="I90" s="45"/>
      <c r="J90" s="15" t="s">
        <v>2</v>
      </c>
      <c r="K90" s="17" t="s">
        <v>299</v>
      </c>
      <c r="L90" s="17">
        <v>43190</v>
      </c>
      <c r="M90" s="27" t="s">
        <v>300</v>
      </c>
      <c r="N90" s="28" t="s">
        <v>210</v>
      </c>
      <c r="O90" s="24">
        <v>2497.79</v>
      </c>
      <c r="P90" s="72" t="s">
        <v>34</v>
      </c>
      <c r="Q90" s="49"/>
    </row>
    <row r="91" spans="1:21" ht="36.75" customHeight="1">
      <c r="A91" s="6">
        <v>83</v>
      </c>
      <c r="B91" s="61">
        <v>4040</v>
      </c>
      <c r="C91" s="85">
        <v>2000370161</v>
      </c>
      <c r="D91" s="2">
        <v>82</v>
      </c>
      <c r="E91" s="16" t="s">
        <v>301</v>
      </c>
      <c r="F91" s="15" t="s">
        <v>121</v>
      </c>
      <c r="G91" s="15" t="s">
        <v>151</v>
      </c>
      <c r="H91" s="45"/>
      <c r="I91" s="45"/>
      <c r="J91" s="15" t="s">
        <v>2</v>
      </c>
      <c r="K91" s="11" t="s">
        <v>302</v>
      </c>
      <c r="L91" s="11">
        <v>43190</v>
      </c>
      <c r="M91" s="27" t="s">
        <v>303</v>
      </c>
      <c r="N91" s="28" t="s">
        <v>125</v>
      </c>
      <c r="O91" s="24">
        <v>3182.83</v>
      </c>
      <c r="P91" s="72" t="s">
        <v>34</v>
      </c>
      <c r="Q91" s="49"/>
    </row>
    <row r="92" spans="1:21" ht="48">
      <c r="A92" s="6">
        <v>84</v>
      </c>
      <c r="B92" s="61">
        <v>4041</v>
      </c>
      <c r="C92" s="15">
        <v>2001106720</v>
      </c>
      <c r="D92" s="2">
        <v>83</v>
      </c>
      <c r="E92" s="16" t="s">
        <v>304</v>
      </c>
      <c r="F92" s="15" t="s">
        <v>121</v>
      </c>
      <c r="G92" s="15" t="s">
        <v>305</v>
      </c>
      <c r="H92" s="15"/>
      <c r="I92" s="15"/>
      <c r="J92" s="15" t="s">
        <v>2</v>
      </c>
      <c r="K92" s="11">
        <v>43056</v>
      </c>
      <c r="L92" s="11" t="s">
        <v>257</v>
      </c>
      <c r="M92" s="27" t="s">
        <v>306</v>
      </c>
      <c r="N92" s="27" t="s">
        <v>307</v>
      </c>
      <c r="O92" s="54">
        <v>2215.77</v>
      </c>
      <c r="P92" s="86" t="s">
        <v>308</v>
      </c>
      <c r="Q92" s="52" t="s">
        <v>309</v>
      </c>
    </row>
    <row r="93" spans="1:21" ht="36.75" customHeight="1">
      <c r="A93" s="6">
        <v>85</v>
      </c>
      <c r="B93" s="61">
        <v>4042</v>
      </c>
      <c r="C93" s="85">
        <v>2000370700</v>
      </c>
      <c r="D93" s="2">
        <v>84</v>
      </c>
      <c r="E93" s="16" t="s">
        <v>310</v>
      </c>
      <c r="F93" s="15" t="s">
        <v>121</v>
      </c>
      <c r="G93" s="15" t="s">
        <v>151</v>
      </c>
      <c r="H93" s="45"/>
      <c r="I93" s="45"/>
      <c r="J93" s="15" t="s">
        <v>2</v>
      </c>
      <c r="K93" s="11" t="s">
        <v>296</v>
      </c>
      <c r="L93" s="11">
        <v>43190</v>
      </c>
      <c r="M93" s="27" t="s">
        <v>311</v>
      </c>
      <c r="N93" s="28" t="s">
        <v>125</v>
      </c>
      <c r="O93" s="24">
        <v>2782.47</v>
      </c>
      <c r="P93" s="72" t="s">
        <v>34</v>
      </c>
      <c r="Q93" s="49"/>
    </row>
    <row r="94" spans="1:21" ht="24.75" customHeight="1">
      <c r="A94" s="6">
        <v>86</v>
      </c>
      <c r="B94" s="61">
        <v>4043</v>
      </c>
      <c r="C94" s="85">
        <v>2000370881</v>
      </c>
      <c r="D94" s="2">
        <v>85</v>
      </c>
      <c r="E94" s="16" t="s">
        <v>312</v>
      </c>
      <c r="F94" s="15" t="s">
        <v>121</v>
      </c>
      <c r="G94" s="15" t="s">
        <v>151</v>
      </c>
      <c r="H94" s="45"/>
      <c r="I94" s="45"/>
      <c r="J94" s="15" t="s">
        <v>2</v>
      </c>
      <c r="K94" s="11">
        <v>43076</v>
      </c>
      <c r="L94" s="11">
        <v>43190</v>
      </c>
      <c r="M94" s="55">
        <v>2</v>
      </c>
      <c r="N94" s="28"/>
      <c r="O94" s="24">
        <v>4772.3</v>
      </c>
      <c r="P94" s="72"/>
      <c r="Q94" s="49"/>
    </row>
    <row r="95" spans="1:21" ht="36.75" customHeight="1">
      <c r="A95" s="6">
        <v>87</v>
      </c>
      <c r="B95" s="61">
        <v>4044</v>
      </c>
      <c r="C95" s="85">
        <v>2000370980</v>
      </c>
      <c r="D95" s="2">
        <v>86</v>
      </c>
      <c r="E95" s="16" t="s">
        <v>313</v>
      </c>
      <c r="F95" s="15" t="s">
        <v>121</v>
      </c>
      <c r="G95" s="15" t="s">
        <v>151</v>
      </c>
      <c r="H95" s="45"/>
      <c r="I95" s="45"/>
      <c r="J95" s="15" t="s">
        <v>2</v>
      </c>
      <c r="K95" s="11" t="s">
        <v>243</v>
      </c>
      <c r="L95" s="11">
        <v>43190</v>
      </c>
      <c r="M95" s="27" t="s">
        <v>314</v>
      </c>
      <c r="N95" s="28" t="s">
        <v>315</v>
      </c>
      <c r="O95" s="24">
        <v>4840.5200000000004</v>
      </c>
      <c r="P95" s="72" t="s">
        <v>34</v>
      </c>
      <c r="Q95" s="49"/>
    </row>
    <row r="96" spans="1:21" ht="36.75" customHeight="1">
      <c r="A96" s="6">
        <v>88</v>
      </c>
      <c r="B96" s="61">
        <v>4045</v>
      </c>
      <c r="C96" s="85">
        <v>2000370981</v>
      </c>
      <c r="D96" s="2">
        <v>87</v>
      </c>
      <c r="E96" s="16" t="s">
        <v>316</v>
      </c>
      <c r="F96" s="15" t="s">
        <v>121</v>
      </c>
      <c r="G96" s="15" t="s">
        <v>151</v>
      </c>
      <c r="H96" s="45"/>
      <c r="I96" s="45"/>
      <c r="J96" s="15" t="s">
        <v>2</v>
      </c>
      <c r="K96" s="11" t="s">
        <v>243</v>
      </c>
      <c r="L96" s="11">
        <v>43190</v>
      </c>
      <c r="M96" s="27" t="s">
        <v>317</v>
      </c>
      <c r="N96" s="28" t="s">
        <v>235</v>
      </c>
      <c r="O96" s="24">
        <v>1312.79</v>
      </c>
      <c r="P96" s="72" t="s">
        <v>34</v>
      </c>
      <c r="Q96" s="49"/>
    </row>
    <row r="97" spans="1:17" ht="36.75" customHeight="1">
      <c r="A97" s="6">
        <v>89</v>
      </c>
      <c r="B97" s="61">
        <v>4046</v>
      </c>
      <c r="C97" s="85">
        <v>2000371000</v>
      </c>
      <c r="D97" s="2">
        <v>88</v>
      </c>
      <c r="E97" s="16" t="s">
        <v>318</v>
      </c>
      <c r="F97" s="15" t="s">
        <v>121</v>
      </c>
      <c r="G97" s="15" t="s">
        <v>151</v>
      </c>
      <c r="H97" s="45"/>
      <c r="I97" s="45"/>
      <c r="J97" s="15" t="s">
        <v>2</v>
      </c>
      <c r="K97" s="11" t="s">
        <v>319</v>
      </c>
      <c r="L97" s="11">
        <v>43190</v>
      </c>
      <c r="M97" s="27" t="s">
        <v>320</v>
      </c>
      <c r="N97" s="27" t="s">
        <v>307</v>
      </c>
      <c r="O97" s="24">
        <v>7344.38</v>
      </c>
      <c r="P97" s="86" t="s">
        <v>321</v>
      </c>
      <c r="Q97" s="52" t="s">
        <v>322</v>
      </c>
    </row>
    <row r="98" spans="1:17" ht="36.75" customHeight="1">
      <c r="A98" s="6">
        <v>90</v>
      </c>
      <c r="B98" s="61">
        <v>4047</v>
      </c>
      <c r="C98" s="85">
        <v>2000371200</v>
      </c>
      <c r="D98" s="2">
        <v>89</v>
      </c>
      <c r="E98" s="16" t="s">
        <v>323</v>
      </c>
      <c r="F98" s="15" t="s">
        <v>121</v>
      </c>
      <c r="G98" s="15" t="s">
        <v>151</v>
      </c>
      <c r="H98" s="45"/>
      <c r="I98" s="45"/>
      <c r="J98" s="15" t="s">
        <v>2</v>
      </c>
      <c r="K98" s="11" t="s">
        <v>324</v>
      </c>
      <c r="L98" s="11">
        <v>43190</v>
      </c>
      <c r="M98" s="27" t="s">
        <v>325</v>
      </c>
      <c r="N98" s="28" t="s">
        <v>279</v>
      </c>
      <c r="O98" s="24">
        <v>5197.53</v>
      </c>
      <c r="P98" s="72" t="s">
        <v>34</v>
      </c>
      <c r="Q98" s="49"/>
    </row>
    <row r="99" spans="1:17" ht="52.8">
      <c r="A99" s="6">
        <v>91</v>
      </c>
      <c r="B99" s="61">
        <v>4048</v>
      </c>
      <c r="C99" s="85">
        <v>2000371480</v>
      </c>
      <c r="D99" s="2">
        <v>90</v>
      </c>
      <c r="E99" s="16" t="s">
        <v>326</v>
      </c>
      <c r="F99" s="15" t="s">
        <v>121</v>
      </c>
      <c r="G99" s="15" t="s">
        <v>256</v>
      </c>
      <c r="H99" s="45"/>
      <c r="I99" s="45"/>
      <c r="J99" s="15" t="s">
        <v>2</v>
      </c>
      <c r="K99" s="11" t="s">
        <v>243</v>
      </c>
      <c r="L99" s="11">
        <v>43190</v>
      </c>
      <c r="M99" s="27" t="s">
        <v>327</v>
      </c>
      <c r="N99" s="28" t="s">
        <v>235</v>
      </c>
      <c r="O99" s="24">
        <v>1236.33</v>
      </c>
      <c r="P99" s="72" t="s">
        <v>328</v>
      </c>
      <c r="Q99" s="49" t="s">
        <v>249</v>
      </c>
    </row>
    <row r="100" spans="1:17" ht="24.75" customHeight="1">
      <c r="A100" s="6">
        <v>92</v>
      </c>
      <c r="B100" s="61">
        <v>4049</v>
      </c>
      <c r="C100" s="85">
        <v>2000371490</v>
      </c>
      <c r="D100" s="2">
        <v>91</v>
      </c>
      <c r="E100" s="16" t="s">
        <v>329</v>
      </c>
      <c r="F100" s="15" t="s">
        <v>121</v>
      </c>
      <c r="G100" s="15" t="s">
        <v>256</v>
      </c>
      <c r="H100" s="45"/>
      <c r="I100" s="45"/>
      <c r="J100" s="15" t="s">
        <v>2</v>
      </c>
      <c r="K100" s="11" t="s">
        <v>330</v>
      </c>
      <c r="L100" s="11">
        <v>43190</v>
      </c>
      <c r="M100" s="55">
        <v>3</v>
      </c>
      <c r="N100" s="28"/>
      <c r="O100" s="24">
        <v>4736.67</v>
      </c>
      <c r="P100" s="72"/>
      <c r="Q100" s="49"/>
    </row>
    <row r="101" spans="1:17" ht="36.75" customHeight="1">
      <c r="A101" s="6">
        <v>93</v>
      </c>
      <c r="B101" s="61">
        <v>4050</v>
      </c>
      <c r="C101" s="85">
        <v>2000371501</v>
      </c>
      <c r="D101" s="2">
        <v>92</v>
      </c>
      <c r="E101" s="16" t="s">
        <v>331</v>
      </c>
      <c r="F101" s="15" t="s">
        <v>121</v>
      </c>
      <c r="G101" s="15" t="s">
        <v>256</v>
      </c>
      <c r="H101" s="45"/>
      <c r="I101" s="45"/>
      <c r="J101" s="15" t="s">
        <v>2</v>
      </c>
      <c r="K101" s="17" t="s">
        <v>332</v>
      </c>
      <c r="L101" s="17">
        <v>43190</v>
      </c>
      <c r="M101" s="27" t="s">
        <v>333</v>
      </c>
      <c r="N101" s="28" t="s">
        <v>125</v>
      </c>
      <c r="O101" s="24">
        <v>3865.23</v>
      </c>
      <c r="P101" s="72" t="s">
        <v>34</v>
      </c>
      <c r="Q101" s="49"/>
    </row>
    <row r="102" spans="1:17" ht="24.75" customHeight="1">
      <c r="A102" s="6">
        <v>94</v>
      </c>
      <c r="B102" s="61">
        <v>4051</v>
      </c>
      <c r="C102" s="85">
        <v>2000380131</v>
      </c>
      <c r="D102" s="2">
        <v>93</v>
      </c>
      <c r="E102" s="16" t="s">
        <v>334</v>
      </c>
      <c r="F102" s="15" t="s">
        <v>121</v>
      </c>
      <c r="G102" s="15" t="s">
        <v>335</v>
      </c>
      <c r="H102" s="45"/>
      <c r="I102" s="45"/>
      <c r="J102" s="15" t="s">
        <v>2</v>
      </c>
      <c r="K102" s="11">
        <v>43092</v>
      </c>
      <c r="L102" s="11">
        <v>43190</v>
      </c>
      <c r="M102" s="55">
        <v>3</v>
      </c>
      <c r="N102" s="28"/>
      <c r="O102" s="24">
        <v>5046.72</v>
      </c>
      <c r="P102" s="72"/>
      <c r="Q102" s="49"/>
    </row>
    <row r="103" spans="1:17" ht="36.75" customHeight="1">
      <c r="A103" s="6">
        <v>95</v>
      </c>
      <c r="B103" s="61">
        <v>4052</v>
      </c>
      <c r="C103" s="85">
        <v>2000380740</v>
      </c>
      <c r="D103" s="2">
        <v>94</v>
      </c>
      <c r="E103" s="16" t="s">
        <v>336</v>
      </c>
      <c r="F103" s="15" t="s">
        <v>121</v>
      </c>
      <c r="G103" s="15" t="s">
        <v>335</v>
      </c>
      <c r="H103" s="45"/>
      <c r="I103" s="45"/>
      <c r="J103" s="15" t="s">
        <v>2</v>
      </c>
      <c r="K103" s="11" t="s">
        <v>330</v>
      </c>
      <c r="L103" s="11">
        <v>43190</v>
      </c>
      <c r="M103" s="27" t="s">
        <v>337</v>
      </c>
      <c r="N103" s="27" t="s">
        <v>125</v>
      </c>
      <c r="O103" s="24">
        <v>6959.38</v>
      </c>
      <c r="P103" s="72" t="s">
        <v>34</v>
      </c>
      <c r="Q103" s="49"/>
    </row>
    <row r="104" spans="1:17" ht="36.75" customHeight="1">
      <c r="A104" s="6">
        <v>96</v>
      </c>
      <c r="B104" s="61">
        <v>4053</v>
      </c>
      <c r="C104" s="85">
        <v>2000380820</v>
      </c>
      <c r="D104" s="2">
        <v>95</v>
      </c>
      <c r="E104" s="16" t="s">
        <v>338</v>
      </c>
      <c r="F104" s="15" t="s">
        <v>121</v>
      </c>
      <c r="G104" s="15" t="s">
        <v>335</v>
      </c>
      <c r="H104" s="45"/>
      <c r="I104" s="45"/>
      <c r="J104" s="15" t="s">
        <v>2</v>
      </c>
      <c r="K104" s="11" t="s">
        <v>152</v>
      </c>
      <c r="L104" s="11">
        <v>43190</v>
      </c>
      <c r="M104" s="27" t="s">
        <v>339</v>
      </c>
      <c r="N104" s="28" t="s">
        <v>210</v>
      </c>
      <c r="O104" s="24">
        <v>2499.98</v>
      </c>
      <c r="P104" s="72" t="s">
        <v>34</v>
      </c>
      <c r="Q104" s="49"/>
    </row>
    <row r="105" spans="1:17" ht="36.75" customHeight="1">
      <c r="A105" s="6">
        <v>97</v>
      </c>
      <c r="B105" s="61">
        <v>4054</v>
      </c>
      <c r="C105" s="85">
        <v>2000381500</v>
      </c>
      <c r="D105" s="2">
        <v>96</v>
      </c>
      <c r="E105" s="16" t="s">
        <v>340</v>
      </c>
      <c r="F105" s="15" t="s">
        <v>121</v>
      </c>
      <c r="G105" s="15" t="s">
        <v>341</v>
      </c>
      <c r="H105" s="45"/>
      <c r="I105" s="45"/>
      <c r="J105" s="15" t="s">
        <v>2</v>
      </c>
      <c r="K105" s="11" t="s">
        <v>342</v>
      </c>
      <c r="L105" s="11">
        <v>43190</v>
      </c>
      <c r="M105" s="55">
        <v>2</v>
      </c>
      <c r="N105" s="28"/>
      <c r="O105" s="24">
        <v>4813.76</v>
      </c>
      <c r="P105" s="72"/>
      <c r="Q105" s="49"/>
    </row>
    <row r="106" spans="1:17" ht="24.75" customHeight="1">
      <c r="A106" s="6">
        <v>98</v>
      </c>
      <c r="B106" s="61">
        <v>4055</v>
      </c>
      <c r="C106" s="85">
        <v>2000381550</v>
      </c>
      <c r="D106" s="2">
        <v>97</v>
      </c>
      <c r="E106" s="16" t="s">
        <v>343</v>
      </c>
      <c r="F106" s="15" t="s">
        <v>121</v>
      </c>
      <c r="G106" s="15" t="s">
        <v>344</v>
      </c>
      <c r="H106" s="45"/>
      <c r="I106" s="45"/>
      <c r="J106" s="15" t="s">
        <v>2</v>
      </c>
      <c r="K106" s="11" t="s">
        <v>345</v>
      </c>
      <c r="L106" s="11">
        <v>43190</v>
      </c>
      <c r="M106" s="55">
        <v>2</v>
      </c>
      <c r="N106" s="28"/>
      <c r="O106" s="24">
        <v>3501.87</v>
      </c>
      <c r="P106" s="72"/>
      <c r="Q106" s="49"/>
    </row>
    <row r="107" spans="1:17" ht="36.75" customHeight="1">
      <c r="A107" s="6">
        <v>99</v>
      </c>
      <c r="B107" s="61">
        <v>4056</v>
      </c>
      <c r="C107" s="85">
        <v>2000381990</v>
      </c>
      <c r="D107" s="2">
        <v>98</v>
      </c>
      <c r="E107" s="16" t="s">
        <v>346</v>
      </c>
      <c r="F107" s="15" t="s">
        <v>121</v>
      </c>
      <c r="G107" s="15" t="s">
        <v>344</v>
      </c>
      <c r="H107" s="45"/>
      <c r="I107" s="45"/>
      <c r="J107" s="15" t="s">
        <v>2</v>
      </c>
      <c r="K107" s="17" t="s">
        <v>152</v>
      </c>
      <c r="L107" s="17">
        <v>43190</v>
      </c>
      <c r="M107" s="27" t="s">
        <v>347</v>
      </c>
      <c r="N107" s="27" t="s">
        <v>307</v>
      </c>
      <c r="O107" s="24">
        <v>8606.1200000000008</v>
      </c>
      <c r="P107" s="86" t="s">
        <v>348</v>
      </c>
      <c r="Q107" s="52" t="s">
        <v>349</v>
      </c>
    </row>
    <row r="108" spans="1:17" ht="24.75" customHeight="1">
      <c r="A108" s="6">
        <v>100</v>
      </c>
      <c r="B108" s="61">
        <v>4057</v>
      </c>
      <c r="C108" s="85">
        <v>2000382190</v>
      </c>
      <c r="D108" s="2">
        <v>99</v>
      </c>
      <c r="E108" s="16" t="s">
        <v>350</v>
      </c>
      <c r="F108" s="15" t="s">
        <v>121</v>
      </c>
      <c r="G108" s="15" t="s">
        <v>351</v>
      </c>
      <c r="H108" s="45"/>
      <c r="I108" s="45"/>
      <c r="J108" s="15" t="s">
        <v>2</v>
      </c>
      <c r="K108" s="11">
        <v>43076</v>
      </c>
      <c r="L108" s="11">
        <v>43190</v>
      </c>
      <c r="M108" s="55">
        <v>3</v>
      </c>
      <c r="N108" s="28"/>
      <c r="O108" s="24">
        <v>5894.38</v>
      </c>
      <c r="P108" s="72"/>
      <c r="Q108" s="49"/>
    </row>
    <row r="109" spans="1:17" ht="36.75" customHeight="1">
      <c r="A109" s="6">
        <v>101</v>
      </c>
      <c r="B109" s="61">
        <v>4058</v>
      </c>
      <c r="C109" s="85">
        <v>2000382990</v>
      </c>
      <c r="D109" s="2">
        <v>100</v>
      </c>
      <c r="E109" s="16" t="s">
        <v>352</v>
      </c>
      <c r="F109" s="15" t="s">
        <v>121</v>
      </c>
      <c r="G109" s="15" t="s">
        <v>353</v>
      </c>
      <c r="H109" s="45"/>
      <c r="I109" s="45"/>
      <c r="J109" s="15" t="s">
        <v>2</v>
      </c>
      <c r="K109" s="11" t="s">
        <v>354</v>
      </c>
      <c r="L109" s="11">
        <v>43190</v>
      </c>
      <c r="M109" s="27" t="s">
        <v>355</v>
      </c>
      <c r="N109" s="28" t="s">
        <v>165</v>
      </c>
      <c r="O109" s="24">
        <v>2156.58</v>
      </c>
      <c r="P109" s="72" t="s">
        <v>34</v>
      </c>
      <c r="Q109" s="49"/>
    </row>
    <row r="110" spans="1:17" ht="36.75" customHeight="1">
      <c r="A110" s="6">
        <v>102</v>
      </c>
      <c r="B110" s="61">
        <v>4059</v>
      </c>
      <c r="C110" s="85">
        <v>2000382991</v>
      </c>
      <c r="D110" s="2">
        <v>101</v>
      </c>
      <c r="E110" s="16" t="s">
        <v>356</v>
      </c>
      <c r="F110" s="15" t="s">
        <v>121</v>
      </c>
      <c r="G110" s="15" t="s">
        <v>353</v>
      </c>
      <c r="H110" s="45"/>
      <c r="I110" s="45"/>
      <c r="J110" s="15" t="s">
        <v>2</v>
      </c>
      <c r="K110" s="11" t="s">
        <v>354</v>
      </c>
      <c r="L110" s="11">
        <v>43190</v>
      </c>
      <c r="M110" s="27" t="s">
        <v>357</v>
      </c>
      <c r="N110" s="28" t="s">
        <v>235</v>
      </c>
      <c r="O110" s="24">
        <v>1347.47</v>
      </c>
      <c r="P110" s="72" t="s">
        <v>34</v>
      </c>
      <c r="Q110" s="49"/>
    </row>
    <row r="111" spans="1:17" ht="36.75" customHeight="1">
      <c r="A111" s="6">
        <v>103</v>
      </c>
      <c r="B111" s="61">
        <v>4060</v>
      </c>
      <c r="C111" s="85">
        <v>2000390140</v>
      </c>
      <c r="D111" s="2">
        <v>102</v>
      </c>
      <c r="E111" s="16" t="s">
        <v>358</v>
      </c>
      <c r="F111" s="15" t="s">
        <v>121</v>
      </c>
      <c r="G111" s="15" t="s">
        <v>305</v>
      </c>
      <c r="H111" s="45"/>
      <c r="I111" s="45"/>
      <c r="J111" s="15" t="s">
        <v>2</v>
      </c>
      <c r="K111" s="11">
        <v>43159</v>
      </c>
      <c r="L111" s="11">
        <v>43190</v>
      </c>
      <c r="M111" s="27" t="s">
        <v>359</v>
      </c>
      <c r="N111" s="28">
        <v>44397</v>
      </c>
      <c r="O111" s="24">
        <v>1657.98</v>
      </c>
      <c r="P111" s="72" t="s">
        <v>34</v>
      </c>
      <c r="Q111" s="49"/>
    </row>
    <row r="112" spans="1:17" ht="52.8">
      <c r="A112" s="6">
        <v>104</v>
      </c>
      <c r="B112" s="61">
        <v>4061</v>
      </c>
      <c r="C112" s="85">
        <v>2000390350</v>
      </c>
      <c r="D112" s="2">
        <v>103</v>
      </c>
      <c r="E112" s="16" t="s">
        <v>360</v>
      </c>
      <c r="F112" s="15" t="s">
        <v>121</v>
      </c>
      <c r="G112" s="15" t="s">
        <v>305</v>
      </c>
      <c r="H112" s="45"/>
      <c r="I112" s="45"/>
      <c r="J112" s="15" t="s">
        <v>2</v>
      </c>
      <c r="K112" s="11" t="s">
        <v>265</v>
      </c>
      <c r="L112" s="11">
        <v>43190</v>
      </c>
      <c r="M112" s="27" t="s">
        <v>361</v>
      </c>
      <c r="N112" s="28" t="s">
        <v>362</v>
      </c>
      <c r="O112" s="24">
        <v>1160.71</v>
      </c>
      <c r="P112" s="72" t="s">
        <v>363</v>
      </c>
      <c r="Q112" s="49" t="s">
        <v>364</v>
      </c>
    </row>
    <row r="113" spans="1:17" ht="52.8">
      <c r="A113" s="6">
        <v>105</v>
      </c>
      <c r="B113" s="61">
        <v>4062</v>
      </c>
      <c r="C113" s="85">
        <v>2000390470</v>
      </c>
      <c r="D113" s="2">
        <v>104</v>
      </c>
      <c r="E113" s="16" t="s">
        <v>365</v>
      </c>
      <c r="F113" s="15" t="s">
        <v>121</v>
      </c>
      <c r="G113" s="15" t="s">
        <v>305</v>
      </c>
      <c r="H113" s="45"/>
      <c r="I113" s="45"/>
      <c r="J113" s="15" t="s">
        <v>2</v>
      </c>
      <c r="K113" s="11" t="s">
        <v>194</v>
      </c>
      <c r="L113" s="11">
        <v>43190</v>
      </c>
      <c r="M113" s="27" t="s">
        <v>366</v>
      </c>
      <c r="N113" s="28" t="s">
        <v>196</v>
      </c>
      <c r="O113" s="24">
        <v>1538.41</v>
      </c>
      <c r="P113" s="72" t="s">
        <v>367</v>
      </c>
      <c r="Q113" s="49" t="s">
        <v>241</v>
      </c>
    </row>
    <row r="114" spans="1:17" ht="36.75" customHeight="1">
      <c r="A114" s="6">
        <v>106</v>
      </c>
      <c r="B114" s="61">
        <v>4063</v>
      </c>
      <c r="C114" s="85">
        <v>2000390700</v>
      </c>
      <c r="D114" s="2">
        <v>105</v>
      </c>
      <c r="E114" s="16" t="s">
        <v>368</v>
      </c>
      <c r="F114" s="15" t="s">
        <v>121</v>
      </c>
      <c r="G114" s="15" t="s">
        <v>369</v>
      </c>
      <c r="H114" s="45"/>
      <c r="I114" s="45"/>
      <c r="J114" s="15" t="s">
        <v>2</v>
      </c>
      <c r="K114" s="11" t="s">
        <v>370</v>
      </c>
      <c r="L114" s="11">
        <v>43190</v>
      </c>
      <c r="M114" s="27" t="s">
        <v>371</v>
      </c>
      <c r="N114" s="28" t="s">
        <v>239</v>
      </c>
      <c r="O114" s="24">
        <v>4021.29</v>
      </c>
      <c r="P114" s="72" t="s">
        <v>34</v>
      </c>
      <c r="Q114" s="49"/>
    </row>
    <row r="115" spans="1:17" ht="24.75" customHeight="1">
      <c r="A115" s="6">
        <v>107</v>
      </c>
      <c r="B115" s="61">
        <v>4064</v>
      </c>
      <c r="C115" s="85">
        <v>2000391750</v>
      </c>
      <c r="D115" s="2">
        <v>106</v>
      </c>
      <c r="E115" s="16" t="s">
        <v>372</v>
      </c>
      <c r="F115" s="15" t="s">
        <v>121</v>
      </c>
      <c r="G115" s="15" t="s">
        <v>373</v>
      </c>
      <c r="H115" s="45"/>
      <c r="I115" s="45"/>
      <c r="J115" s="15" t="s">
        <v>2</v>
      </c>
      <c r="K115" s="11" t="s">
        <v>374</v>
      </c>
      <c r="L115" s="11">
        <v>43190</v>
      </c>
      <c r="M115" s="27" t="s">
        <v>375</v>
      </c>
      <c r="N115" s="28" t="s">
        <v>239</v>
      </c>
      <c r="O115" s="24">
        <v>4050.56</v>
      </c>
      <c r="P115" s="72" t="s">
        <v>376</v>
      </c>
      <c r="Q115" s="49"/>
    </row>
    <row r="116" spans="1:17" ht="24.75" customHeight="1">
      <c r="A116" s="6">
        <v>108</v>
      </c>
      <c r="B116" s="61">
        <v>4065</v>
      </c>
      <c r="C116" s="85">
        <v>2000391780</v>
      </c>
      <c r="D116" s="2">
        <v>107</v>
      </c>
      <c r="E116" s="16" t="s">
        <v>377</v>
      </c>
      <c r="F116" s="15" t="s">
        <v>121</v>
      </c>
      <c r="G116" s="15" t="s">
        <v>373</v>
      </c>
      <c r="H116" s="45"/>
      <c r="I116" s="45"/>
      <c r="J116" s="15" t="s">
        <v>2</v>
      </c>
      <c r="K116" s="17" t="s">
        <v>378</v>
      </c>
      <c r="L116" s="17">
        <v>43190</v>
      </c>
      <c r="M116" s="27" t="s">
        <v>379</v>
      </c>
      <c r="N116" s="27" t="s">
        <v>307</v>
      </c>
      <c r="O116" s="24">
        <f>9848.82-89.28</f>
        <v>9759.5399999999991</v>
      </c>
      <c r="P116" s="72" t="s">
        <v>380</v>
      </c>
      <c r="Q116" s="49"/>
    </row>
    <row r="117" spans="1:17" ht="24.75" customHeight="1">
      <c r="A117" s="6">
        <v>109</v>
      </c>
      <c r="B117" s="61">
        <v>4066</v>
      </c>
      <c r="C117" s="85">
        <v>2000400060</v>
      </c>
      <c r="D117" s="2">
        <v>108</v>
      </c>
      <c r="E117" s="16" t="s">
        <v>381</v>
      </c>
      <c r="F117" s="15" t="s">
        <v>109</v>
      </c>
      <c r="G117" s="15" t="s">
        <v>382</v>
      </c>
      <c r="H117" s="45"/>
      <c r="I117" s="45"/>
      <c r="J117" s="15" t="s">
        <v>2</v>
      </c>
      <c r="K117" s="11">
        <v>43080</v>
      </c>
      <c r="L117" s="11">
        <v>43190</v>
      </c>
      <c r="M117" s="55">
        <v>2</v>
      </c>
      <c r="N117" s="28"/>
      <c r="O117" s="24">
        <v>1014.23</v>
      </c>
      <c r="P117" s="72"/>
      <c r="Q117" s="49"/>
    </row>
    <row r="118" spans="1:17" ht="24">
      <c r="A118" s="6">
        <v>110</v>
      </c>
      <c r="B118" s="61">
        <v>4067</v>
      </c>
      <c r="C118" s="85">
        <v>2000400610</v>
      </c>
      <c r="D118" s="2">
        <v>109</v>
      </c>
      <c r="E118" s="16" t="s">
        <v>383</v>
      </c>
      <c r="F118" s="15" t="s">
        <v>109</v>
      </c>
      <c r="G118" s="15" t="s">
        <v>382</v>
      </c>
      <c r="H118" s="45"/>
      <c r="I118" s="45"/>
      <c r="J118" s="15" t="s">
        <v>2</v>
      </c>
      <c r="K118" s="11" t="s">
        <v>384</v>
      </c>
      <c r="L118" s="11">
        <v>43190</v>
      </c>
      <c r="M118" s="27" t="s">
        <v>385</v>
      </c>
      <c r="N118" s="28" t="s">
        <v>386</v>
      </c>
      <c r="O118" s="24">
        <v>1342.75</v>
      </c>
      <c r="P118" s="72" t="s">
        <v>387</v>
      </c>
      <c r="Q118" s="49" t="s">
        <v>388</v>
      </c>
    </row>
    <row r="119" spans="1:17" ht="24.75" customHeight="1">
      <c r="A119" s="6">
        <v>111</v>
      </c>
      <c r="B119" s="61">
        <v>4068</v>
      </c>
      <c r="C119" s="85">
        <v>2000401270</v>
      </c>
      <c r="D119" s="2">
        <v>110</v>
      </c>
      <c r="E119" s="16" t="s">
        <v>389</v>
      </c>
      <c r="F119" s="15" t="s">
        <v>109</v>
      </c>
      <c r="G119" s="15" t="s">
        <v>382</v>
      </c>
      <c r="H119" s="45"/>
      <c r="I119" s="45"/>
      <c r="J119" s="15" t="s">
        <v>2</v>
      </c>
      <c r="K119" s="11" t="s">
        <v>128</v>
      </c>
      <c r="L119" s="11">
        <v>43190</v>
      </c>
      <c r="M119" s="27" t="s">
        <v>390</v>
      </c>
      <c r="N119" s="28" t="s">
        <v>391</v>
      </c>
      <c r="O119" s="24">
        <v>1144.92</v>
      </c>
      <c r="P119" s="72" t="s">
        <v>392</v>
      </c>
      <c r="Q119" s="49"/>
    </row>
    <row r="120" spans="1:17" ht="36.75" customHeight="1">
      <c r="A120" s="6">
        <v>112</v>
      </c>
      <c r="B120" s="61">
        <v>4069</v>
      </c>
      <c r="C120" s="85" t="s">
        <v>393</v>
      </c>
      <c r="D120" s="2">
        <v>111</v>
      </c>
      <c r="E120" s="16" t="s">
        <v>394</v>
      </c>
      <c r="F120" s="15" t="s">
        <v>109</v>
      </c>
      <c r="G120" s="15" t="s">
        <v>382</v>
      </c>
      <c r="H120" s="93"/>
      <c r="I120" s="45"/>
      <c r="J120" s="15" t="s">
        <v>2</v>
      </c>
      <c r="K120" s="17" t="s">
        <v>395</v>
      </c>
      <c r="L120" s="17">
        <v>43190</v>
      </c>
      <c r="M120" s="27" t="s">
        <v>396</v>
      </c>
      <c r="N120" s="28" t="s">
        <v>397</v>
      </c>
      <c r="O120" s="24">
        <v>1031.3800000000001</v>
      </c>
      <c r="P120" s="72" t="s">
        <v>34</v>
      </c>
      <c r="Q120" s="49"/>
    </row>
    <row r="121" spans="1:17" ht="66">
      <c r="A121" s="6">
        <v>113</v>
      </c>
      <c r="B121" s="61">
        <v>4070</v>
      </c>
      <c r="C121" s="85" t="s">
        <v>398</v>
      </c>
      <c r="D121" s="2">
        <v>112</v>
      </c>
      <c r="E121" s="16" t="s">
        <v>399</v>
      </c>
      <c r="F121" s="15" t="s">
        <v>109</v>
      </c>
      <c r="G121" s="15" t="s">
        <v>382</v>
      </c>
      <c r="H121" s="93"/>
      <c r="I121" s="45"/>
      <c r="J121" s="15" t="s">
        <v>2</v>
      </c>
      <c r="K121" s="11" t="s">
        <v>284</v>
      </c>
      <c r="L121" s="11">
        <v>43190</v>
      </c>
      <c r="M121" s="27" t="s">
        <v>400</v>
      </c>
      <c r="N121" s="56" t="s">
        <v>397</v>
      </c>
      <c r="O121" s="24">
        <v>1870.9</v>
      </c>
      <c r="P121" s="72" t="s">
        <v>401</v>
      </c>
      <c r="Q121" s="88" t="s">
        <v>402</v>
      </c>
    </row>
    <row r="122" spans="1:17" ht="52.8">
      <c r="A122" s="6">
        <v>114</v>
      </c>
      <c r="B122" s="61">
        <v>4071</v>
      </c>
      <c r="C122" s="85">
        <v>2000430320</v>
      </c>
      <c r="D122" s="2">
        <v>113</v>
      </c>
      <c r="E122" s="16" t="s">
        <v>403</v>
      </c>
      <c r="F122" s="15" t="s">
        <v>109</v>
      </c>
      <c r="G122" s="15" t="s">
        <v>382</v>
      </c>
      <c r="H122" s="45"/>
      <c r="I122" s="45"/>
      <c r="J122" s="15" t="s">
        <v>2</v>
      </c>
      <c r="K122" s="11" t="s">
        <v>404</v>
      </c>
      <c r="L122" s="11">
        <v>43190</v>
      </c>
      <c r="M122" s="27" t="s">
        <v>405</v>
      </c>
      <c r="N122" s="28" t="s">
        <v>125</v>
      </c>
      <c r="O122" s="24">
        <v>2666.47</v>
      </c>
      <c r="P122" s="72" t="s">
        <v>406</v>
      </c>
      <c r="Q122" s="49" t="s">
        <v>407</v>
      </c>
    </row>
    <row r="123" spans="1:17" ht="36.75" customHeight="1">
      <c r="A123" s="6">
        <v>115</v>
      </c>
      <c r="B123" s="61">
        <v>4072</v>
      </c>
      <c r="C123" s="85">
        <v>2000440080</v>
      </c>
      <c r="D123" s="2">
        <v>114</v>
      </c>
      <c r="E123" s="16" t="s">
        <v>408</v>
      </c>
      <c r="F123" s="15" t="s">
        <v>109</v>
      </c>
      <c r="G123" s="15" t="s">
        <v>382</v>
      </c>
      <c r="H123" s="45"/>
      <c r="I123" s="45"/>
      <c r="J123" s="15" t="s">
        <v>2</v>
      </c>
      <c r="K123" s="11" t="s">
        <v>296</v>
      </c>
      <c r="L123" s="11">
        <v>43190</v>
      </c>
      <c r="M123" s="27" t="s">
        <v>409</v>
      </c>
      <c r="N123" s="28">
        <v>44305</v>
      </c>
      <c r="O123" s="24">
        <v>1342.8</v>
      </c>
      <c r="P123" s="72" t="s">
        <v>192</v>
      </c>
      <c r="Q123" s="49"/>
    </row>
    <row r="124" spans="1:17" ht="52.8">
      <c r="A124" s="6">
        <v>116</v>
      </c>
      <c r="B124" s="61">
        <v>4073</v>
      </c>
      <c r="C124" s="85">
        <v>2000442410</v>
      </c>
      <c r="D124" s="2">
        <v>115</v>
      </c>
      <c r="E124" s="16" t="s">
        <v>410</v>
      </c>
      <c r="F124" s="15" t="s">
        <v>109</v>
      </c>
      <c r="G124" s="15" t="s">
        <v>382</v>
      </c>
      <c r="H124" s="45"/>
      <c r="I124" s="45"/>
      <c r="J124" s="15" t="s">
        <v>2</v>
      </c>
      <c r="K124" s="11" t="s">
        <v>411</v>
      </c>
      <c r="L124" s="11">
        <v>43190</v>
      </c>
      <c r="M124" s="27" t="s">
        <v>412</v>
      </c>
      <c r="N124" s="28" t="s">
        <v>391</v>
      </c>
      <c r="O124" s="24">
        <v>1159.08</v>
      </c>
      <c r="P124" s="72" t="s">
        <v>413</v>
      </c>
      <c r="Q124" s="49" t="s">
        <v>414</v>
      </c>
    </row>
    <row r="125" spans="1:17" ht="26.4">
      <c r="A125" s="6">
        <v>117</v>
      </c>
      <c r="B125" s="61">
        <v>4074</v>
      </c>
      <c r="C125" s="85">
        <v>2000450570</v>
      </c>
      <c r="D125" s="2">
        <v>116</v>
      </c>
      <c r="E125" s="16" t="s">
        <v>415</v>
      </c>
      <c r="F125" s="15" t="s">
        <v>109</v>
      </c>
      <c r="G125" s="15" t="s">
        <v>382</v>
      </c>
      <c r="H125" s="45"/>
      <c r="I125" s="45"/>
      <c r="J125" s="15" t="s">
        <v>2</v>
      </c>
      <c r="K125" s="17">
        <v>43089</v>
      </c>
      <c r="L125" s="17">
        <v>43190</v>
      </c>
      <c r="M125" s="27" t="s">
        <v>416</v>
      </c>
      <c r="N125" s="28" t="s">
        <v>391</v>
      </c>
      <c r="O125" s="24">
        <v>1156.22</v>
      </c>
      <c r="P125" s="72" t="s">
        <v>417</v>
      </c>
      <c r="Q125" s="57" t="s">
        <v>418</v>
      </c>
    </row>
    <row r="126" spans="1:17" ht="24.75" customHeight="1">
      <c r="A126" s="6">
        <v>118</v>
      </c>
      <c r="B126" s="61">
        <v>4075</v>
      </c>
      <c r="C126" s="85">
        <v>2000461050</v>
      </c>
      <c r="D126" s="2">
        <v>117</v>
      </c>
      <c r="E126" s="16" t="s">
        <v>419</v>
      </c>
      <c r="F126" s="15" t="s">
        <v>109</v>
      </c>
      <c r="G126" s="15" t="s">
        <v>382</v>
      </c>
      <c r="H126" s="45"/>
      <c r="I126" s="45"/>
      <c r="J126" s="15" t="s">
        <v>2</v>
      </c>
      <c r="K126" s="11">
        <v>43125</v>
      </c>
      <c r="L126" s="11">
        <v>43190</v>
      </c>
      <c r="M126" s="55">
        <v>3</v>
      </c>
      <c r="N126" s="28"/>
      <c r="O126" s="24">
        <v>1180.74</v>
      </c>
      <c r="P126" s="72"/>
      <c r="Q126" s="49"/>
    </row>
    <row r="127" spans="1:17" ht="52.8">
      <c r="A127" s="6">
        <v>119</v>
      </c>
      <c r="B127" s="61">
        <v>4076</v>
      </c>
      <c r="C127" s="85">
        <v>2000470760</v>
      </c>
      <c r="D127" s="2">
        <v>118</v>
      </c>
      <c r="E127" s="16" t="s">
        <v>420</v>
      </c>
      <c r="F127" s="15" t="s">
        <v>109</v>
      </c>
      <c r="G127" s="15" t="s">
        <v>382</v>
      </c>
      <c r="H127" s="45"/>
      <c r="I127" s="45"/>
      <c r="J127" s="15" t="s">
        <v>2</v>
      </c>
      <c r="K127" s="11" t="s">
        <v>123</v>
      </c>
      <c r="L127" s="11">
        <v>43190</v>
      </c>
      <c r="M127" s="27" t="s">
        <v>421</v>
      </c>
      <c r="N127" s="28" t="s">
        <v>422</v>
      </c>
      <c r="O127" s="24">
        <v>2594.52</v>
      </c>
      <c r="P127" s="72" t="s">
        <v>423</v>
      </c>
      <c r="Q127" s="49" t="s">
        <v>424</v>
      </c>
    </row>
    <row r="128" spans="1:17" ht="52.8">
      <c r="A128" s="6">
        <v>120</v>
      </c>
      <c r="B128" s="61">
        <v>4077</v>
      </c>
      <c r="C128" s="85">
        <v>2000470950</v>
      </c>
      <c r="D128" s="2">
        <v>119</v>
      </c>
      <c r="E128" s="16" t="s">
        <v>425</v>
      </c>
      <c r="F128" s="15" t="s">
        <v>109</v>
      </c>
      <c r="G128" s="15" t="s">
        <v>382</v>
      </c>
      <c r="H128" s="45"/>
      <c r="I128" s="45"/>
      <c r="J128" s="15" t="s">
        <v>2</v>
      </c>
      <c r="K128" s="11" t="s">
        <v>426</v>
      </c>
      <c r="L128" s="11">
        <v>43190</v>
      </c>
      <c r="M128" s="27" t="s">
        <v>427</v>
      </c>
      <c r="N128" s="28" t="s">
        <v>428</v>
      </c>
      <c r="O128" s="24">
        <v>1853.86</v>
      </c>
      <c r="P128" s="72" t="s">
        <v>429</v>
      </c>
      <c r="Q128" s="49" t="s">
        <v>430</v>
      </c>
    </row>
    <row r="129" spans="1:17" ht="52.8">
      <c r="A129" s="6">
        <v>121</v>
      </c>
      <c r="B129" s="61">
        <v>4078</v>
      </c>
      <c r="C129" s="85">
        <v>2000480030</v>
      </c>
      <c r="D129" s="2">
        <v>120</v>
      </c>
      <c r="E129" s="16" t="s">
        <v>431</v>
      </c>
      <c r="F129" s="15" t="s">
        <v>109</v>
      </c>
      <c r="G129" s="15" t="s">
        <v>432</v>
      </c>
      <c r="H129" s="45"/>
      <c r="I129" s="45"/>
      <c r="J129" s="15" t="s">
        <v>2</v>
      </c>
      <c r="K129" s="11" t="s">
        <v>433</v>
      </c>
      <c r="L129" s="11">
        <v>43190</v>
      </c>
      <c r="M129" s="27" t="s">
        <v>434</v>
      </c>
      <c r="N129" s="28" t="s">
        <v>435</v>
      </c>
      <c r="O129" s="24">
        <v>1804.63</v>
      </c>
      <c r="P129" s="72" t="s">
        <v>436</v>
      </c>
      <c r="Q129" s="49" t="s">
        <v>437</v>
      </c>
    </row>
    <row r="130" spans="1:17" ht="36.75" customHeight="1">
      <c r="A130" s="6">
        <v>122</v>
      </c>
      <c r="B130" s="61">
        <v>4079</v>
      </c>
      <c r="C130" s="85">
        <v>2000480910</v>
      </c>
      <c r="D130" s="2">
        <v>121</v>
      </c>
      <c r="E130" s="16" t="s">
        <v>438</v>
      </c>
      <c r="F130" s="15" t="s">
        <v>109</v>
      </c>
      <c r="G130" s="15" t="s">
        <v>432</v>
      </c>
      <c r="H130" s="45"/>
      <c r="I130" s="45"/>
      <c r="J130" s="15" t="s">
        <v>2</v>
      </c>
      <c r="K130" s="11" t="s">
        <v>194</v>
      </c>
      <c r="L130" s="11">
        <v>43190</v>
      </c>
      <c r="M130" s="27" t="s">
        <v>439</v>
      </c>
      <c r="N130" s="28" t="s">
        <v>440</v>
      </c>
      <c r="O130" s="24">
        <v>1299.45</v>
      </c>
      <c r="P130" s="72" t="s">
        <v>34</v>
      </c>
      <c r="Q130" s="49"/>
    </row>
    <row r="131" spans="1:17" ht="52.8">
      <c r="A131" s="6">
        <v>123</v>
      </c>
      <c r="B131" s="61">
        <v>4080</v>
      </c>
      <c r="C131" s="85">
        <v>2000481820</v>
      </c>
      <c r="D131" s="2">
        <v>122</v>
      </c>
      <c r="E131" s="16" t="s">
        <v>441</v>
      </c>
      <c r="F131" s="15" t="s">
        <v>109</v>
      </c>
      <c r="G131" s="15" t="s">
        <v>432</v>
      </c>
      <c r="H131" s="45"/>
      <c r="I131" s="45"/>
      <c r="J131" s="15" t="s">
        <v>2</v>
      </c>
      <c r="K131" s="11" t="s">
        <v>442</v>
      </c>
      <c r="L131" s="11">
        <v>43190</v>
      </c>
      <c r="M131" s="27" t="s">
        <v>443</v>
      </c>
      <c r="N131" s="28">
        <v>44252</v>
      </c>
      <c r="O131" s="24">
        <v>3149.5</v>
      </c>
      <c r="P131" s="72" t="s">
        <v>444</v>
      </c>
      <c r="Q131" s="49" t="s">
        <v>445</v>
      </c>
    </row>
    <row r="132" spans="1:17" ht="24.75" customHeight="1">
      <c r="A132" s="6">
        <v>124</v>
      </c>
      <c r="B132" s="61">
        <v>4081</v>
      </c>
      <c r="C132" s="85">
        <v>2000490130</v>
      </c>
      <c r="D132" s="2">
        <v>123</v>
      </c>
      <c r="E132" s="16" t="s">
        <v>446</v>
      </c>
      <c r="F132" s="15" t="s">
        <v>109</v>
      </c>
      <c r="G132" s="15" t="s">
        <v>432</v>
      </c>
      <c r="H132" s="45"/>
      <c r="I132" s="45"/>
      <c r="J132" s="15" t="s">
        <v>2</v>
      </c>
      <c r="K132" s="11" t="s">
        <v>194</v>
      </c>
      <c r="L132" s="11">
        <v>43190</v>
      </c>
      <c r="M132" s="27" t="s">
        <v>447</v>
      </c>
      <c r="N132" s="28" t="s">
        <v>119</v>
      </c>
      <c r="O132" s="24">
        <v>2205.91</v>
      </c>
      <c r="P132" s="72" t="s">
        <v>448</v>
      </c>
      <c r="Q132" s="49"/>
    </row>
    <row r="133" spans="1:17" ht="24.75" customHeight="1">
      <c r="A133" s="6">
        <v>125</v>
      </c>
      <c r="B133" s="61">
        <v>4082</v>
      </c>
      <c r="C133" s="85">
        <v>2000490680</v>
      </c>
      <c r="D133" s="2">
        <v>124</v>
      </c>
      <c r="E133" s="16" t="s">
        <v>449</v>
      </c>
      <c r="F133" s="15" t="s">
        <v>109</v>
      </c>
      <c r="G133" s="15" t="s">
        <v>432</v>
      </c>
      <c r="H133" s="45"/>
      <c r="I133" s="45"/>
      <c r="J133" s="15" t="s">
        <v>2</v>
      </c>
      <c r="K133" s="11" t="s">
        <v>450</v>
      </c>
      <c r="L133" s="11">
        <v>43190</v>
      </c>
      <c r="M133" s="27" t="s">
        <v>451</v>
      </c>
      <c r="N133" s="28" t="s">
        <v>452</v>
      </c>
      <c r="O133" s="24">
        <v>2122.7399999999998</v>
      </c>
      <c r="P133" s="72" t="s">
        <v>453</v>
      </c>
      <c r="Q133" s="49"/>
    </row>
    <row r="134" spans="1:17" ht="66">
      <c r="A134" s="6">
        <v>126</v>
      </c>
      <c r="B134" s="61">
        <v>4083</v>
      </c>
      <c r="C134" s="85">
        <v>2000490870</v>
      </c>
      <c r="D134" s="2">
        <v>125</v>
      </c>
      <c r="E134" s="16" t="s">
        <v>454</v>
      </c>
      <c r="F134" s="15" t="s">
        <v>109</v>
      </c>
      <c r="G134" s="15" t="s">
        <v>432</v>
      </c>
      <c r="H134" s="45"/>
      <c r="I134" s="45"/>
      <c r="J134" s="15" t="s">
        <v>2</v>
      </c>
      <c r="K134" s="11" t="s">
        <v>123</v>
      </c>
      <c r="L134" s="11">
        <v>43190</v>
      </c>
      <c r="M134" s="27" t="s">
        <v>455</v>
      </c>
      <c r="N134" s="56" t="s">
        <v>456</v>
      </c>
      <c r="O134" s="24">
        <v>1558.16</v>
      </c>
      <c r="P134" s="72" t="s">
        <v>457</v>
      </c>
      <c r="Q134" s="88" t="s">
        <v>458</v>
      </c>
    </row>
    <row r="135" spans="1:17" ht="24">
      <c r="A135" s="6">
        <v>127</v>
      </c>
      <c r="B135" s="61">
        <v>4084</v>
      </c>
      <c r="C135" s="85">
        <v>2000531110</v>
      </c>
      <c r="D135" s="2">
        <v>126</v>
      </c>
      <c r="E135" s="16" t="s">
        <v>459</v>
      </c>
      <c r="F135" s="15" t="s">
        <v>109</v>
      </c>
      <c r="G135" s="15" t="s">
        <v>432</v>
      </c>
      <c r="H135" s="45"/>
      <c r="I135" s="45"/>
      <c r="J135" s="15" t="s">
        <v>2</v>
      </c>
      <c r="K135" s="11" t="s">
        <v>183</v>
      </c>
      <c r="L135" s="11">
        <v>43190</v>
      </c>
      <c r="M135" s="27" t="s">
        <v>460</v>
      </c>
      <c r="N135" s="28" t="s">
        <v>452</v>
      </c>
      <c r="O135" s="24">
        <v>1708.67</v>
      </c>
      <c r="P135" s="72" t="s">
        <v>461</v>
      </c>
      <c r="Q135" s="49" t="s">
        <v>294</v>
      </c>
    </row>
    <row r="136" spans="1:17" ht="24.75" customHeight="1">
      <c r="A136" s="6">
        <v>128</v>
      </c>
      <c r="B136" s="61">
        <v>4085</v>
      </c>
      <c r="C136" s="85">
        <v>2000531190</v>
      </c>
      <c r="D136" s="2">
        <v>127</v>
      </c>
      <c r="E136" s="16" t="s">
        <v>462</v>
      </c>
      <c r="F136" s="15" t="s">
        <v>109</v>
      </c>
      <c r="G136" s="15" t="s">
        <v>432</v>
      </c>
      <c r="H136" s="45"/>
      <c r="I136" s="45"/>
      <c r="J136" s="15" t="s">
        <v>2</v>
      </c>
      <c r="K136" s="11" t="s">
        <v>463</v>
      </c>
      <c r="L136" s="11">
        <v>43190</v>
      </c>
      <c r="M136" s="27" t="s">
        <v>464</v>
      </c>
      <c r="N136" s="28" t="s">
        <v>113</v>
      </c>
      <c r="O136" s="24">
        <v>2873.36</v>
      </c>
      <c r="P136" s="72" t="s">
        <v>465</v>
      </c>
      <c r="Q136" s="49"/>
    </row>
    <row r="137" spans="1:17" ht="52.8">
      <c r="A137" s="6">
        <v>129</v>
      </c>
      <c r="B137" s="61">
        <v>4086</v>
      </c>
      <c r="C137" s="85">
        <v>2000531220</v>
      </c>
      <c r="D137" s="2">
        <v>128</v>
      </c>
      <c r="E137" s="16" t="s">
        <v>466</v>
      </c>
      <c r="F137" s="15" t="s">
        <v>109</v>
      </c>
      <c r="G137" s="15" t="s">
        <v>432</v>
      </c>
      <c r="H137" s="45"/>
      <c r="I137" s="45"/>
      <c r="J137" s="15" t="s">
        <v>2</v>
      </c>
      <c r="K137" s="11" t="s">
        <v>128</v>
      </c>
      <c r="L137" s="11">
        <v>43190</v>
      </c>
      <c r="M137" s="27" t="s">
        <v>467</v>
      </c>
      <c r="N137" s="28" t="s">
        <v>468</v>
      </c>
      <c r="O137" s="24">
        <v>1275.77</v>
      </c>
      <c r="P137" s="72" t="s">
        <v>469</v>
      </c>
      <c r="Q137" s="49" t="s">
        <v>470</v>
      </c>
    </row>
    <row r="138" spans="1:17" ht="39.6">
      <c r="A138" s="6">
        <v>130</v>
      </c>
      <c r="B138" s="61">
        <v>4087</v>
      </c>
      <c r="C138" s="85">
        <v>2000531610</v>
      </c>
      <c r="D138" s="2">
        <v>129</v>
      </c>
      <c r="E138" s="16" t="s">
        <v>471</v>
      </c>
      <c r="F138" s="15" t="s">
        <v>109</v>
      </c>
      <c r="G138" s="15" t="s">
        <v>432</v>
      </c>
      <c r="H138" s="45"/>
      <c r="I138" s="45"/>
      <c r="J138" s="15" t="s">
        <v>2</v>
      </c>
      <c r="K138" s="11" t="s">
        <v>472</v>
      </c>
      <c r="L138" s="11">
        <v>43190</v>
      </c>
      <c r="M138" s="27" t="s">
        <v>473</v>
      </c>
      <c r="N138" s="28" t="s">
        <v>468</v>
      </c>
      <c r="O138" s="24">
        <v>1360.17</v>
      </c>
      <c r="P138" s="72" t="s">
        <v>474</v>
      </c>
      <c r="Q138" s="49" t="s">
        <v>475</v>
      </c>
    </row>
    <row r="139" spans="1:17" ht="36.75" customHeight="1">
      <c r="A139" s="6">
        <v>131</v>
      </c>
      <c r="B139" s="61">
        <v>4088</v>
      </c>
      <c r="C139" s="85">
        <v>2000531830</v>
      </c>
      <c r="D139" s="2">
        <v>130</v>
      </c>
      <c r="E139" s="16" t="s">
        <v>476</v>
      </c>
      <c r="F139" s="15" t="s">
        <v>109</v>
      </c>
      <c r="G139" s="15" t="s">
        <v>432</v>
      </c>
      <c r="H139" s="45"/>
      <c r="I139" s="45"/>
      <c r="J139" s="15" t="s">
        <v>2</v>
      </c>
      <c r="K139" s="17" t="s">
        <v>284</v>
      </c>
      <c r="L139" s="17">
        <v>43190</v>
      </c>
      <c r="M139" s="27" t="s">
        <v>477</v>
      </c>
      <c r="N139" s="28" t="s">
        <v>468</v>
      </c>
      <c r="O139" s="24">
        <v>1320.33</v>
      </c>
      <c r="P139" s="72" t="s">
        <v>34</v>
      </c>
      <c r="Q139" s="49"/>
    </row>
    <row r="140" spans="1:17" ht="36.75" customHeight="1">
      <c r="A140" s="6">
        <v>132</v>
      </c>
      <c r="B140" s="61">
        <v>4089</v>
      </c>
      <c r="C140" s="85">
        <v>2000540190</v>
      </c>
      <c r="D140" s="2">
        <v>131</v>
      </c>
      <c r="E140" s="16" t="s">
        <v>478</v>
      </c>
      <c r="F140" s="15" t="s">
        <v>109</v>
      </c>
      <c r="G140" s="15" t="s">
        <v>432</v>
      </c>
      <c r="H140" s="45"/>
      <c r="I140" s="45"/>
      <c r="J140" s="15" t="s">
        <v>2</v>
      </c>
      <c r="K140" s="17" t="s">
        <v>128</v>
      </c>
      <c r="L140" s="17">
        <v>43190</v>
      </c>
      <c r="M140" s="27" t="s">
        <v>479</v>
      </c>
      <c r="N140" s="28" t="s">
        <v>279</v>
      </c>
      <c r="O140" s="24">
        <v>1108.0999999999999</v>
      </c>
      <c r="P140" s="72" t="s">
        <v>34</v>
      </c>
      <c r="Q140" s="49"/>
    </row>
    <row r="141" spans="1:17" ht="52.8">
      <c r="A141" s="6">
        <v>133</v>
      </c>
      <c r="B141" s="61">
        <v>4090</v>
      </c>
      <c r="C141" s="85">
        <v>2000547770</v>
      </c>
      <c r="D141" s="2">
        <v>132</v>
      </c>
      <c r="E141" s="16" t="s">
        <v>480</v>
      </c>
      <c r="F141" s="15" t="s">
        <v>109</v>
      </c>
      <c r="G141" s="15" t="s">
        <v>432</v>
      </c>
      <c r="H141" s="45"/>
      <c r="I141" s="45"/>
      <c r="J141" s="15" t="s">
        <v>2</v>
      </c>
      <c r="K141" s="11" t="s">
        <v>481</v>
      </c>
      <c r="L141" s="11">
        <v>43190</v>
      </c>
      <c r="M141" s="27" t="s">
        <v>482</v>
      </c>
      <c r="N141" s="28" t="s">
        <v>483</v>
      </c>
      <c r="O141" s="24">
        <v>2025.57</v>
      </c>
      <c r="P141" s="72" t="s">
        <v>484</v>
      </c>
      <c r="Q141" s="49" t="s">
        <v>485</v>
      </c>
    </row>
    <row r="142" spans="1:17" ht="36.75" customHeight="1">
      <c r="A142" s="6">
        <v>134</v>
      </c>
      <c r="B142" s="61">
        <v>4091</v>
      </c>
      <c r="C142" s="85">
        <v>2000548950</v>
      </c>
      <c r="D142" s="2">
        <v>133</v>
      </c>
      <c r="E142" s="16" t="s">
        <v>486</v>
      </c>
      <c r="F142" s="15" t="s">
        <v>109</v>
      </c>
      <c r="G142" s="15" t="s">
        <v>432</v>
      </c>
      <c r="H142" s="45"/>
      <c r="I142" s="45"/>
      <c r="J142" s="15" t="s">
        <v>2</v>
      </c>
      <c r="K142" s="17" t="s">
        <v>128</v>
      </c>
      <c r="L142" s="17">
        <v>43190</v>
      </c>
      <c r="M142" s="27" t="s">
        <v>487</v>
      </c>
      <c r="N142" s="28" t="s">
        <v>468</v>
      </c>
      <c r="O142" s="24">
        <v>1052.76</v>
      </c>
      <c r="P142" s="72" t="s">
        <v>34</v>
      </c>
      <c r="Q142" s="49"/>
    </row>
    <row r="143" spans="1:17" ht="36">
      <c r="A143" s="6">
        <v>135</v>
      </c>
      <c r="B143" s="61">
        <v>4092</v>
      </c>
      <c r="C143" s="85">
        <v>2000549860</v>
      </c>
      <c r="D143" s="2">
        <v>134</v>
      </c>
      <c r="E143" s="16" t="s">
        <v>488</v>
      </c>
      <c r="F143" s="15" t="s">
        <v>109</v>
      </c>
      <c r="G143" s="15" t="s">
        <v>432</v>
      </c>
      <c r="H143" s="45"/>
      <c r="I143" s="45"/>
      <c r="J143" s="15" t="s">
        <v>2</v>
      </c>
      <c r="K143" s="11" t="s">
        <v>489</v>
      </c>
      <c r="L143" s="11">
        <v>43190</v>
      </c>
      <c r="M143" s="27" t="s">
        <v>490</v>
      </c>
      <c r="N143" s="28" t="s">
        <v>491</v>
      </c>
      <c r="O143" s="24">
        <f>3595.75-2.43-117.47</f>
        <v>3475.8500000000004</v>
      </c>
      <c r="P143" s="72" t="s">
        <v>492</v>
      </c>
      <c r="Q143" s="58" t="s">
        <v>493</v>
      </c>
    </row>
    <row r="144" spans="1:17" ht="24.75" customHeight="1">
      <c r="A144" s="6">
        <v>136</v>
      </c>
      <c r="B144" s="61">
        <v>4093</v>
      </c>
      <c r="C144" s="85">
        <v>2000560290</v>
      </c>
      <c r="D144" s="2">
        <v>135</v>
      </c>
      <c r="E144" s="16" t="s">
        <v>494</v>
      </c>
      <c r="F144" s="15" t="s">
        <v>109</v>
      </c>
      <c r="G144" s="15" t="s">
        <v>495</v>
      </c>
      <c r="H144" s="45"/>
      <c r="I144" s="45"/>
      <c r="J144" s="15" t="s">
        <v>2</v>
      </c>
      <c r="K144" s="11" t="s">
        <v>496</v>
      </c>
      <c r="L144" s="11">
        <v>43190</v>
      </c>
      <c r="M144" s="55">
        <v>3</v>
      </c>
      <c r="N144" s="28"/>
      <c r="O144" s="24">
        <v>1609.66</v>
      </c>
      <c r="P144" s="72"/>
      <c r="Q144" s="49"/>
    </row>
    <row r="145" spans="1:17" ht="66">
      <c r="A145" s="6">
        <v>137</v>
      </c>
      <c r="B145" s="61">
        <v>4094</v>
      </c>
      <c r="C145" s="85">
        <v>2000560500</v>
      </c>
      <c r="D145" s="2">
        <v>136</v>
      </c>
      <c r="E145" s="16" t="s">
        <v>497</v>
      </c>
      <c r="F145" s="15" t="s">
        <v>109</v>
      </c>
      <c r="G145" s="15" t="s">
        <v>495</v>
      </c>
      <c r="H145" s="45"/>
      <c r="I145" s="45"/>
      <c r="J145" s="15" t="s">
        <v>2</v>
      </c>
      <c r="K145" s="11">
        <v>43042</v>
      </c>
      <c r="L145" s="11">
        <v>43190</v>
      </c>
      <c r="M145" s="27" t="s">
        <v>498</v>
      </c>
      <c r="N145" s="28" t="s">
        <v>397</v>
      </c>
      <c r="O145" s="24">
        <f>1524.16-75.58</f>
        <v>1448.5800000000002</v>
      </c>
      <c r="P145" s="72" t="s">
        <v>499</v>
      </c>
      <c r="Q145" s="88" t="s">
        <v>500</v>
      </c>
    </row>
    <row r="146" spans="1:17" ht="36.75" customHeight="1">
      <c r="A146" s="6">
        <v>138</v>
      </c>
      <c r="B146" s="61">
        <v>4095</v>
      </c>
      <c r="C146" s="85">
        <v>2000560660</v>
      </c>
      <c r="D146" s="2">
        <v>137</v>
      </c>
      <c r="E146" s="16" t="s">
        <v>501</v>
      </c>
      <c r="F146" s="15" t="s">
        <v>109</v>
      </c>
      <c r="G146" s="15" t="s">
        <v>495</v>
      </c>
      <c r="H146" s="45"/>
      <c r="I146" s="45"/>
      <c r="J146" s="15" t="s">
        <v>2</v>
      </c>
      <c r="K146" s="11">
        <v>43034</v>
      </c>
      <c r="L146" s="11">
        <v>43190</v>
      </c>
      <c r="M146" s="27" t="s">
        <v>502</v>
      </c>
      <c r="N146" s="28">
        <v>44247</v>
      </c>
      <c r="O146" s="24">
        <v>1368.3</v>
      </c>
      <c r="P146" s="72" t="s">
        <v>34</v>
      </c>
      <c r="Q146" s="49"/>
    </row>
    <row r="147" spans="1:17" ht="52.8">
      <c r="A147" s="6">
        <v>139</v>
      </c>
      <c r="B147" s="61">
        <v>4096</v>
      </c>
      <c r="C147" s="85">
        <v>2000560661</v>
      </c>
      <c r="D147" s="2">
        <v>138</v>
      </c>
      <c r="E147" s="16" t="s">
        <v>503</v>
      </c>
      <c r="F147" s="15" t="s">
        <v>109</v>
      </c>
      <c r="G147" s="15" t="s">
        <v>495</v>
      </c>
      <c r="H147" s="45"/>
      <c r="I147" s="45"/>
      <c r="J147" s="15" t="s">
        <v>2</v>
      </c>
      <c r="K147" s="11">
        <v>42922</v>
      </c>
      <c r="L147" s="11">
        <v>43190</v>
      </c>
      <c r="M147" s="27" t="s">
        <v>504</v>
      </c>
      <c r="N147" s="28" t="s">
        <v>235</v>
      </c>
      <c r="O147" s="24">
        <v>1225.0999999999999</v>
      </c>
      <c r="P147" s="72" t="s">
        <v>505</v>
      </c>
      <c r="Q147" s="88" t="s">
        <v>506</v>
      </c>
    </row>
    <row r="148" spans="1:17" ht="52.8">
      <c r="A148" s="6">
        <v>140</v>
      </c>
      <c r="B148" s="61">
        <v>4097</v>
      </c>
      <c r="C148" s="85">
        <v>2000562010</v>
      </c>
      <c r="D148" s="2">
        <v>139</v>
      </c>
      <c r="E148" s="16" t="s">
        <v>507</v>
      </c>
      <c r="F148" s="15" t="s">
        <v>109</v>
      </c>
      <c r="G148" s="15" t="s">
        <v>495</v>
      </c>
      <c r="H148" s="45"/>
      <c r="I148" s="45"/>
      <c r="J148" s="15" t="s">
        <v>2</v>
      </c>
      <c r="K148" s="11">
        <v>42950</v>
      </c>
      <c r="L148" s="11">
        <v>43190</v>
      </c>
      <c r="M148" s="27" t="s">
        <v>508</v>
      </c>
      <c r="N148" s="28" t="s">
        <v>119</v>
      </c>
      <c r="O148" s="24">
        <v>2079.15</v>
      </c>
      <c r="P148" s="72" t="s">
        <v>509</v>
      </c>
      <c r="Q148" s="49" t="s">
        <v>510</v>
      </c>
    </row>
    <row r="149" spans="1:17" ht="66">
      <c r="A149" s="6">
        <v>141</v>
      </c>
      <c r="B149" s="61">
        <v>4098</v>
      </c>
      <c r="C149" s="85">
        <v>2000562030</v>
      </c>
      <c r="D149" s="2">
        <v>140</v>
      </c>
      <c r="E149" s="16" t="s">
        <v>511</v>
      </c>
      <c r="F149" s="15" t="s">
        <v>109</v>
      </c>
      <c r="G149" s="15" t="s">
        <v>495</v>
      </c>
      <c r="H149" s="45"/>
      <c r="I149" s="45"/>
      <c r="J149" s="15" t="s">
        <v>2</v>
      </c>
      <c r="K149" s="11" t="s">
        <v>512</v>
      </c>
      <c r="L149" s="11">
        <v>43190</v>
      </c>
      <c r="M149" s="27" t="s">
        <v>513</v>
      </c>
      <c r="N149" s="28" t="s">
        <v>362</v>
      </c>
      <c r="O149" s="24">
        <v>1154.8499999999999</v>
      </c>
      <c r="P149" s="72" t="s">
        <v>514</v>
      </c>
      <c r="Q149" s="88" t="s">
        <v>515</v>
      </c>
    </row>
    <row r="150" spans="1:17" ht="36.75" customHeight="1">
      <c r="A150" s="6">
        <v>142</v>
      </c>
      <c r="B150" s="61">
        <v>4099</v>
      </c>
      <c r="C150" s="85">
        <v>2000570030</v>
      </c>
      <c r="D150" s="2">
        <v>141</v>
      </c>
      <c r="E150" s="16" t="s">
        <v>516</v>
      </c>
      <c r="F150" s="15" t="s">
        <v>109</v>
      </c>
      <c r="G150" s="15" t="s">
        <v>495</v>
      </c>
      <c r="H150" s="45"/>
      <c r="I150" s="45"/>
      <c r="J150" s="15" t="s">
        <v>2</v>
      </c>
      <c r="K150" s="17" t="s">
        <v>143</v>
      </c>
      <c r="L150" s="17">
        <v>43190</v>
      </c>
      <c r="M150" s="27" t="s">
        <v>517</v>
      </c>
      <c r="N150" s="28" t="s">
        <v>210</v>
      </c>
      <c r="O150" s="24">
        <v>2149.7600000000002</v>
      </c>
      <c r="P150" s="72" t="s">
        <v>34</v>
      </c>
      <c r="Q150" s="49"/>
    </row>
    <row r="151" spans="1:17" ht="52.8">
      <c r="A151" s="6">
        <v>143</v>
      </c>
      <c r="B151" s="61">
        <v>4100</v>
      </c>
      <c r="C151" s="85">
        <v>2000570060</v>
      </c>
      <c r="D151" s="2">
        <v>142</v>
      </c>
      <c r="E151" s="16" t="s">
        <v>518</v>
      </c>
      <c r="F151" s="15" t="s">
        <v>109</v>
      </c>
      <c r="G151" s="15" t="s">
        <v>495</v>
      </c>
      <c r="H151" s="45"/>
      <c r="I151" s="45"/>
      <c r="J151" s="15" t="s">
        <v>2</v>
      </c>
      <c r="K151" s="11" t="s">
        <v>128</v>
      </c>
      <c r="L151" s="11">
        <v>43190</v>
      </c>
      <c r="M151" s="27" t="s">
        <v>519</v>
      </c>
      <c r="N151" s="28" t="s">
        <v>279</v>
      </c>
      <c r="O151" s="24">
        <v>1212.97</v>
      </c>
      <c r="P151" s="72" t="s">
        <v>520</v>
      </c>
      <c r="Q151" s="49" t="s">
        <v>521</v>
      </c>
    </row>
    <row r="152" spans="1:17" ht="36.75" customHeight="1">
      <c r="A152" s="6">
        <v>144</v>
      </c>
      <c r="B152" s="61">
        <v>4101</v>
      </c>
      <c r="C152" s="85">
        <v>2000580980</v>
      </c>
      <c r="D152" s="2">
        <v>143</v>
      </c>
      <c r="E152" s="16" t="s">
        <v>522</v>
      </c>
      <c r="F152" s="15" t="s">
        <v>109</v>
      </c>
      <c r="G152" s="15" t="s">
        <v>495</v>
      </c>
      <c r="H152" s="45"/>
      <c r="I152" s="45"/>
      <c r="J152" s="15" t="s">
        <v>2</v>
      </c>
      <c r="K152" s="11" t="s">
        <v>319</v>
      </c>
      <c r="L152" s="11">
        <v>43190</v>
      </c>
      <c r="M152" s="27" t="s">
        <v>523</v>
      </c>
      <c r="N152" s="28" t="s">
        <v>468</v>
      </c>
      <c r="O152" s="24">
        <v>1222.9000000000001</v>
      </c>
      <c r="P152" s="72" t="s">
        <v>34</v>
      </c>
      <c r="Q152" s="49"/>
    </row>
    <row r="153" spans="1:17" ht="36.75" customHeight="1">
      <c r="A153" s="6">
        <v>145</v>
      </c>
      <c r="B153" s="61">
        <v>4102</v>
      </c>
      <c r="C153" s="85">
        <v>2000590360</v>
      </c>
      <c r="D153" s="2">
        <v>144</v>
      </c>
      <c r="E153" s="16" t="s">
        <v>524</v>
      </c>
      <c r="F153" s="15" t="s">
        <v>109</v>
      </c>
      <c r="G153" s="15" t="s">
        <v>495</v>
      </c>
      <c r="H153" s="45"/>
      <c r="I153" s="45"/>
      <c r="J153" s="15" t="s">
        <v>2</v>
      </c>
      <c r="K153" s="11" t="s">
        <v>525</v>
      </c>
      <c r="L153" s="11">
        <v>43190</v>
      </c>
      <c r="M153" s="27" t="s">
        <v>526</v>
      </c>
      <c r="N153" s="28" t="s">
        <v>527</v>
      </c>
      <c r="O153" s="24">
        <v>3559.33</v>
      </c>
      <c r="P153" s="72" t="s">
        <v>34</v>
      </c>
      <c r="Q153" s="49"/>
    </row>
    <row r="154" spans="1:17" ht="52.8">
      <c r="A154" s="6">
        <v>146</v>
      </c>
      <c r="B154" s="61">
        <v>4103</v>
      </c>
      <c r="C154" s="85">
        <v>2000600890</v>
      </c>
      <c r="D154" s="2">
        <v>145</v>
      </c>
      <c r="E154" s="16" t="s">
        <v>528</v>
      </c>
      <c r="F154" s="15" t="s">
        <v>109</v>
      </c>
      <c r="G154" s="15" t="s">
        <v>495</v>
      </c>
      <c r="H154" s="45"/>
      <c r="I154" s="45"/>
      <c r="J154" s="15" t="s">
        <v>2</v>
      </c>
      <c r="K154" s="17" t="s">
        <v>155</v>
      </c>
      <c r="L154" s="17">
        <v>43190</v>
      </c>
      <c r="M154" s="27" t="s">
        <v>529</v>
      </c>
      <c r="N154" s="28" t="s">
        <v>125</v>
      </c>
      <c r="O154" s="24">
        <v>1852.88</v>
      </c>
      <c r="P154" s="87" t="s">
        <v>530</v>
      </c>
      <c r="Q154" s="88" t="s">
        <v>531</v>
      </c>
    </row>
    <row r="155" spans="1:17" ht="39.6">
      <c r="A155" s="6">
        <v>147</v>
      </c>
      <c r="B155" s="61">
        <v>4104</v>
      </c>
      <c r="C155" s="85">
        <v>2000601980</v>
      </c>
      <c r="D155" s="2">
        <v>146</v>
      </c>
      <c r="E155" s="16" t="s">
        <v>532</v>
      </c>
      <c r="F155" s="15" t="s">
        <v>109</v>
      </c>
      <c r="G155" s="15" t="s">
        <v>495</v>
      </c>
      <c r="H155" s="45"/>
      <c r="I155" s="45"/>
      <c r="J155" s="15" t="s">
        <v>2</v>
      </c>
      <c r="K155" s="11" t="s">
        <v>533</v>
      </c>
      <c r="L155" s="11">
        <v>43190</v>
      </c>
      <c r="M155" s="27" t="s">
        <v>534</v>
      </c>
      <c r="N155" s="28" t="s">
        <v>535</v>
      </c>
      <c r="O155" s="24">
        <v>1912.22</v>
      </c>
      <c r="P155" s="86" t="s">
        <v>536</v>
      </c>
      <c r="Q155" s="49" t="s">
        <v>537</v>
      </c>
    </row>
    <row r="156" spans="1:17" ht="24.75" customHeight="1">
      <c r="A156" s="6">
        <v>148</v>
      </c>
      <c r="B156" s="61">
        <v>4105</v>
      </c>
      <c r="C156" s="85">
        <v>2000610610</v>
      </c>
      <c r="D156" s="2">
        <v>147</v>
      </c>
      <c r="E156" s="16" t="s">
        <v>538</v>
      </c>
      <c r="F156" s="15" t="s">
        <v>109</v>
      </c>
      <c r="G156" s="15" t="s">
        <v>539</v>
      </c>
      <c r="H156" s="45"/>
      <c r="I156" s="45"/>
      <c r="J156" s="15" t="s">
        <v>2</v>
      </c>
      <c r="K156" s="11" t="s">
        <v>540</v>
      </c>
      <c r="L156" s="11">
        <v>43190</v>
      </c>
      <c r="M156" s="55">
        <v>2</v>
      </c>
      <c r="N156" s="28"/>
      <c r="O156" s="24">
        <v>1611.01</v>
      </c>
      <c r="P156" s="72"/>
      <c r="Q156" s="49"/>
    </row>
    <row r="157" spans="1:17" ht="36.75" customHeight="1">
      <c r="A157" s="6">
        <v>149</v>
      </c>
      <c r="B157" s="61">
        <v>4106</v>
      </c>
      <c r="C157" s="85">
        <v>2000610780</v>
      </c>
      <c r="D157" s="2">
        <v>148</v>
      </c>
      <c r="E157" s="16" t="s">
        <v>541</v>
      </c>
      <c r="F157" s="15" t="s">
        <v>109</v>
      </c>
      <c r="G157" s="15" t="s">
        <v>539</v>
      </c>
      <c r="H157" s="45"/>
      <c r="I157" s="45"/>
      <c r="J157" s="15" t="s">
        <v>2</v>
      </c>
      <c r="K157" s="11" t="s">
        <v>128</v>
      </c>
      <c r="L157" s="11">
        <v>43190</v>
      </c>
      <c r="M157" s="27" t="s">
        <v>542</v>
      </c>
      <c r="N157" s="28" t="s">
        <v>119</v>
      </c>
      <c r="O157" s="24">
        <v>2039.46</v>
      </c>
      <c r="P157" s="72" t="s">
        <v>34</v>
      </c>
      <c r="Q157" s="49"/>
    </row>
    <row r="158" spans="1:17" ht="36.75" customHeight="1">
      <c r="A158" s="6">
        <v>150</v>
      </c>
      <c r="B158" s="61">
        <v>4107</v>
      </c>
      <c r="C158" s="85">
        <v>2000611340</v>
      </c>
      <c r="D158" s="2">
        <v>149</v>
      </c>
      <c r="E158" s="16" t="s">
        <v>543</v>
      </c>
      <c r="F158" s="15" t="s">
        <v>109</v>
      </c>
      <c r="G158" s="15" t="s">
        <v>539</v>
      </c>
      <c r="H158" s="45"/>
      <c r="I158" s="45"/>
      <c r="J158" s="15" t="s">
        <v>2</v>
      </c>
      <c r="K158" s="11" t="s">
        <v>152</v>
      </c>
      <c r="L158" s="11">
        <v>43190</v>
      </c>
      <c r="M158" s="27" t="s">
        <v>544</v>
      </c>
      <c r="N158" s="28" t="s">
        <v>545</v>
      </c>
      <c r="O158" s="24">
        <v>1813.49</v>
      </c>
      <c r="P158" s="72" t="s">
        <v>34</v>
      </c>
      <c r="Q158" s="49"/>
    </row>
    <row r="159" spans="1:17" ht="36.75" customHeight="1">
      <c r="A159" s="6">
        <v>151</v>
      </c>
      <c r="B159" s="61">
        <v>4108</v>
      </c>
      <c r="C159" s="85">
        <v>2000611600</v>
      </c>
      <c r="D159" s="2">
        <v>150</v>
      </c>
      <c r="E159" s="16" t="s">
        <v>546</v>
      </c>
      <c r="F159" s="15" t="s">
        <v>109</v>
      </c>
      <c r="G159" s="15" t="s">
        <v>539</v>
      </c>
      <c r="H159" s="45"/>
      <c r="I159" s="45"/>
      <c r="J159" s="15" t="s">
        <v>2</v>
      </c>
      <c r="K159" s="11" t="s">
        <v>547</v>
      </c>
      <c r="L159" s="11" t="s">
        <v>284</v>
      </c>
      <c r="M159" s="27" t="s">
        <v>548</v>
      </c>
      <c r="N159" s="28" t="s">
        <v>545</v>
      </c>
      <c r="O159" s="24">
        <v>1523.92</v>
      </c>
      <c r="P159" s="72" t="s">
        <v>34</v>
      </c>
      <c r="Q159" s="49"/>
    </row>
    <row r="160" spans="1:17" ht="26.4">
      <c r="A160" s="6">
        <v>152</v>
      </c>
      <c r="B160" s="61">
        <v>4109</v>
      </c>
      <c r="C160" s="85">
        <v>2000785011</v>
      </c>
      <c r="D160" s="2">
        <v>151</v>
      </c>
      <c r="E160" s="16" t="s">
        <v>549</v>
      </c>
      <c r="F160" s="15" t="s">
        <v>109</v>
      </c>
      <c r="G160" s="15" t="s">
        <v>550</v>
      </c>
      <c r="H160" s="45"/>
      <c r="I160" s="45"/>
      <c r="J160" s="15" t="s">
        <v>2</v>
      </c>
      <c r="K160" s="11" t="s">
        <v>551</v>
      </c>
      <c r="L160" s="11">
        <v>43190</v>
      </c>
      <c r="M160" s="27" t="s">
        <v>552</v>
      </c>
      <c r="N160" s="27" t="s">
        <v>456</v>
      </c>
      <c r="O160" s="24">
        <v>8468.43</v>
      </c>
      <c r="P160" s="72"/>
      <c r="Q160" s="49" t="s">
        <v>553</v>
      </c>
    </row>
    <row r="161" spans="1:21" ht="24.75" customHeight="1">
      <c r="A161" s="6">
        <v>153</v>
      </c>
      <c r="B161" s="61">
        <v>4110</v>
      </c>
      <c r="C161" s="85">
        <v>2000910020</v>
      </c>
      <c r="D161" s="2">
        <v>152</v>
      </c>
      <c r="E161" s="16" t="s">
        <v>554</v>
      </c>
      <c r="F161" s="15" t="s">
        <v>109</v>
      </c>
      <c r="G161" s="15" t="s">
        <v>555</v>
      </c>
      <c r="H161" s="45"/>
      <c r="I161" s="45"/>
      <c r="J161" s="15" t="s">
        <v>2</v>
      </c>
      <c r="K161" s="11" t="s">
        <v>556</v>
      </c>
      <c r="L161" s="11">
        <v>43190</v>
      </c>
      <c r="M161" s="55">
        <v>3</v>
      </c>
      <c r="N161" s="28"/>
      <c r="O161" s="24">
        <v>5464.23</v>
      </c>
      <c r="P161" s="72"/>
      <c r="Q161" s="49"/>
    </row>
    <row r="162" spans="1:21" ht="24.75" customHeight="1">
      <c r="A162" s="6">
        <v>154</v>
      </c>
      <c r="B162" s="61">
        <v>4111</v>
      </c>
      <c r="C162" s="85">
        <v>2000910030</v>
      </c>
      <c r="D162" s="2">
        <v>153</v>
      </c>
      <c r="E162" s="16" t="s">
        <v>557</v>
      </c>
      <c r="F162" s="15" t="s">
        <v>109</v>
      </c>
      <c r="G162" s="15" t="s">
        <v>555</v>
      </c>
      <c r="H162" s="45"/>
      <c r="I162" s="45"/>
      <c r="J162" s="15" t="s">
        <v>2</v>
      </c>
      <c r="K162" s="11" t="s">
        <v>284</v>
      </c>
      <c r="L162" s="11">
        <v>43190</v>
      </c>
      <c r="M162" s="55">
        <v>2</v>
      </c>
      <c r="N162" s="28"/>
      <c r="O162" s="24">
        <v>9676.27</v>
      </c>
      <c r="P162" s="72"/>
      <c r="Q162" s="49"/>
    </row>
    <row r="163" spans="1:21" ht="24.75" customHeight="1">
      <c r="A163" s="6">
        <v>155</v>
      </c>
      <c r="B163" s="61">
        <v>4112</v>
      </c>
      <c r="C163" s="85">
        <v>2000910480</v>
      </c>
      <c r="D163" s="2">
        <v>154</v>
      </c>
      <c r="E163" s="16" t="s">
        <v>558</v>
      </c>
      <c r="F163" s="15" t="s">
        <v>109</v>
      </c>
      <c r="G163" s="15" t="s">
        <v>559</v>
      </c>
      <c r="H163" s="45"/>
      <c r="I163" s="45"/>
      <c r="J163" s="15" t="s">
        <v>2</v>
      </c>
      <c r="K163" s="11" t="s">
        <v>560</v>
      </c>
      <c r="L163" s="11">
        <v>43190</v>
      </c>
      <c r="M163" s="55">
        <v>2</v>
      </c>
      <c r="N163" s="28"/>
      <c r="O163" s="24">
        <v>6674.58</v>
      </c>
      <c r="P163" s="72"/>
      <c r="Q163" s="49"/>
    </row>
    <row r="164" spans="1:21" ht="24.75" customHeight="1">
      <c r="A164" s="6">
        <v>156</v>
      </c>
      <c r="B164" s="61">
        <v>4113</v>
      </c>
      <c r="C164" s="85">
        <v>2000920030</v>
      </c>
      <c r="D164" s="2">
        <v>155</v>
      </c>
      <c r="E164" s="16" t="s">
        <v>561</v>
      </c>
      <c r="F164" s="15" t="s">
        <v>109</v>
      </c>
      <c r="G164" s="15" t="s">
        <v>562</v>
      </c>
      <c r="H164" s="45"/>
      <c r="I164" s="45"/>
      <c r="J164" s="15" t="s">
        <v>2</v>
      </c>
      <c r="K164" s="11" t="s">
        <v>563</v>
      </c>
      <c r="L164" s="11">
        <v>43190</v>
      </c>
      <c r="M164" s="27" t="s">
        <v>564</v>
      </c>
      <c r="N164" s="28">
        <v>44259</v>
      </c>
      <c r="O164" s="24">
        <f>4084.8-200.72</f>
        <v>3884.0800000000004</v>
      </c>
      <c r="P164" s="72" t="s">
        <v>565</v>
      </c>
      <c r="Q164" s="49"/>
    </row>
    <row r="165" spans="1:21" ht="24">
      <c r="A165" s="6">
        <v>157</v>
      </c>
      <c r="B165" s="61">
        <v>4114</v>
      </c>
      <c r="C165" s="85">
        <v>2000920631</v>
      </c>
      <c r="D165" s="2">
        <v>156</v>
      </c>
      <c r="E165" s="16" t="s">
        <v>566</v>
      </c>
      <c r="F165" s="15" t="s">
        <v>109</v>
      </c>
      <c r="G165" s="15" t="s">
        <v>562</v>
      </c>
      <c r="H165" s="45"/>
      <c r="I165" s="45"/>
      <c r="J165" s="15" t="s">
        <v>2</v>
      </c>
      <c r="K165" s="11" t="s">
        <v>567</v>
      </c>
      <c r="L165" s="11">
        <v>43190</v>
      </c>
      <c r="M165" s="27" t="s">
        <v>568</v>
      </c>
      <c r="N165" s="27" t="s">
        <v>569</v>
      </c>
      <c r="O165" s="24">
        <v>7068.65</v>
      </c>
      <c r="P165" s="72" t="s">
        <v>570</v>
      </c>
      <c r="Q165" s="49" t="s">
        <v>571</v>
      </c>
    </row>
    <row r="166" spans="1:21" ht="26.4">
      <c r="A166" s="6">
        <v>158</v>
      </c>
      <c r="B166" s="61">
        <v>4115</v>
      </c>
      <c r="C166" s="85">
        <v>2000930061</v>
      </c>
      <c r="D166" s="2">
        <v>157</v>
      </c>
      <c r="E166" s="16" t="s">
        <v>572</v>
      </c>
      <c r="F166" s="15" t="s">
        <v>109</v>
      </c>
      <c r="G166" s="15" t="s">
        <v>369</v>
      </c>
      <c r="H166" s="45"/>
      <c r="I166" s="45"/>
      <c r="J166" s="15" t="s">
        <v>2</v>
      </c>
      <c r="K166" s="11" t="s">
        <v>426</v>
      </c>
      <c r="L166" s="11">
        <v>43190</v>
      </c>
      <c r="M166" s="27" t="s">
        <v>573</v>
      </c>
      <c r="N166" s="28" t="s">
        <v>113</v>
      </c>
      <c r="O166" s="24">
        <v>2595.41</v>
      </c>
      <c r="P166" s="72" t="s">
        <v>574</v>
      </c>
      <c r="Q166" s="88" t="s">
        <v>575</v>
      </c>
    </row>
    <row r="167" spans="1:21" ht="36.75" customHeight="1">
      <c r="A167" s="6">
        <v>159</v>
      </c>
      <c r="B167" s="61">
        <v>4116</v>
      </c>
      <c r="C167" s="85">
        <v>2000930270</v>
      </c>
      <c r="D167" s="2">
        <v>158</v>
      </c>
      <c r="E167" s="16" t="s">
        <v>576</v>
      </c>
      <c r="F167" s="15" t="s">
        <v>109</v>
      </c>
      <c r="G167" s="15" t="s">
        <v>369</v>
      </c>
      <c r="H167" s="45"/>
      <c r="I167" s="45"/>
      <c r="J167" s="15" t="s">
        <v>2</v>
      </c>
      <c r="K167" s="17" t="s">
        <v>577</v>
      </c>
      <c r="L167" s="17">
        <v>43190</v>
      </c>
      <c r="M167" s="27" t="s">
        <v>578</v>
      </c>
      <c r="N167" s="28" t="s">
        <v>569</v>
      </c>
      <c r="O167" s="24">
        <v>2999.86</v>
      </c>
      <c r="P167" s="72" t="s">
        <v>34</v>
      </c>
      <c r="Q167" s="49"/>
    </row>
    <row r="168" spans="1:21" ht="24.75" customHeight="1">
      <c r="A168" s="6">
        <v>160</v>
      </c>
      <c r="B168" s="61">
        <v>4117</v>
      </c>
      <c r="C168" s="85">
        <v>2000930360</v>
      </c>
      <c r="D168" s="2">
        <v>159</v>
      </c>
      <c r="E168" s="16" t="s">
        <v>579</v>
      </c>
      <c r="F168" s="15" t="s">
        <v>109</v>
      </c>
      <c r="G168" s="15" t="s">
        <v>369</v>
      </c>
      <c r="H168" s="45"/>
      <c r="I168" s="45"/>
      <c r="J168" s="15" t="s">
        <v>2</v>
      </c>
      <c r="K168" s="11" t="s">
        <v>580</v>
      </c>
      <c r="L168" s="11">
        <v>43190</v>
      </c>
      <c r="M168" s="55">
        <v>2</v>
      </c>
      <c r="N168" s="28"/>
      <c r="O168" s="24">
        <v>4947.3900000000003</v>
      </c>
      <c r="P168" s="72"/>
      <c r="Q168" s="49"/>
    </row>
    <row r="169" spans="1:21" ht="36.75" customHeight="1">
      <c r="A169" s="6">
        <v>162</v>
      </c>
      <c r="B169" s="61">
        <v>4119</v>
      </c>
      <c r="C169" s="85">
        <v>2000931032</v>
      </c>
      <c r="D169" s="2">
        <v>160</v>
      </c>
      <c r="E169" s="16" t="s">
        <v>583</v>
      </c>
      <c r="F169" s="15" t="s">
        <v>109</v>
      </c>
      <c r="G169" s="15" t="s">
        <v>582</v>
      </c>
      <c r="H169" s="45"/>
      <c r="I169" s="45"/>
      <c r="J169" s="15" t="s">
        <v>2</v>
      </c>
      <c r="K169" s="11" t="s">
        <v>584</v>
      </c>
      <c r="L169" s="11">
        <v>43190</v>
      </c>
      <c r="M169" s="27" t="s">
        <v>585</v>
      </c>
      <c r="N169" s="27" t="s">
        <v>491</v>
      </c>
      <c r="O169" s="24">
        <v>7609.71</v>
      </c>
      <c r="P169" s="72" t="s">
        <v>34</v>
      </c>
      <c r="Q169" s="49"/>
    </row>
    <row r="170" spans="1:21" ht="24.75" customHeight="1">
      <c r="A170" s="6">
        <v>163</v>
      </c>
      <c r="B170" s="61">
        <v>4120</v>
      </c>
      <c r="C170" s="85">
        <v>2000931070</v>
      </c>
      <c r="D170" s="2">
        <v>161</v>
      </c>
      <c r="E170" s="16" t="s">
        <v>586</v>
      </c>
      <c r="F170" s="15" t="s">
        <v>109</v>
      </c>
      <c r="G170" s="15" t="s">
        <v>582</v>
      </c>
      <c r="H170" s="45"/>
      <c r="I170" s="45"/>
      <c r="J170" s="15" t="s">
        <v>2</v>
      </c>
      <c r="K170" s="11" t="s">
        <v>128</v>
      </c>
      <c r="L170" s="11">
        <v>43190</v>
      </c>
      <c r="M170" s="55">
        <v>2</v>
      </c>
      <c r="N170" s="28"/>
      <c r="O170" s="24">
        <v>4857.2700000000004</v>
      </c>
      <c r="P170" s="72"/>
      <c r="Q170" s="49"/>
    </row>
    <row r="171" spans="1:21" ht="66">
      <c r="A171" s="6">
        <v>164</v>
      </c>
      <c r="B171" s="61">
        <v>4121</v>
      </c>
      <c r="C171" s="85">
        <v>2000931071</v>
      </c>
      <c r="D171" s="2">
        <v>162</v>
      </c>
      <c r="E171" s="16" t="s">
        <v>587</v>
      </c>
      <c r="F171" s="15" t="s">
        <v>109</v>
      </c>
      <c r="G171" s="15" t="s">
        <v>582</v>
      </c>
      <c r="H171" s="45"/>
      <c r="I171" s="45"/>
      <c r="J171" s="15" t="s">
        <v>2</v>
      </c>
      <c r="K171" s="11" t="s">
        <v>128</v>
      </c>
      <c r="L171" s="11">
        <v>43190</v>
      </c>
      <c r="M171" s="27" t="s">
        <v>588</v>
      </c>
      <c r="N171" s="28" t="s">
        <v>468</v>
      </c>
      <c r="O171" s="24">
        <v>1209.8599999999999</v>
      </c>
      <c r="P171" s="72" t="s">
        <v>589</v>
      </c>
      <c r="Q171" s="88" t="s">
        <v>590</v>
      </c>
    </row>
    <row r="172" spans="1:21" ht="36.75" customHeight="1">
      <c r="A172" s="6">
        <v>165</v>
      </c>
      <c r="B172" s="61">
        <v>4122</v>
      </c>
      <c r="C172" s="85">
        <v>2000931460</v>
      </c>
      <c r="D172" s="2">
        <v>163</v>
      </c>
      <c r="E172" s="16" t="s">
        <v>591</v>
      </c>
      <c r="F172" s="15" t="s">
        <v>109</v>
      </c>
      <c r="G172" s="15" t="s">
        <v>582</v>
      </c>
      <c r="H172" s="45"/>
      <c r="I172" s="45"/>
      <c r="J172" s="15" t="s">
        <v>2</v>
      </c>
      <c r="K172" s="11">
        <v>43131</v>
      </c>
      <c r="L172" s="11">
        <v>43190</v>
      </c>
      <c r="M172" s="27" t="s">
        <v>592</v>
      </c>
      <c r="N172" s="28">
        <v>44243</v>
      </c>
      <c r="O172" s="24">
        <v>2593.14</v>
      </c>
      <c r="P172" s="72" t="s">
        <v>34</v>
      </c>
      <c r="Q172" s="49"/>
    </row>
    <row r="173" spans="1:21" ht="36.75" customHeight="1">
      <c r="A173" s="6">
        <v>166</v>
      </c>
      <c r="B173" s="61">
        <v>4123</v>
      </c>
      <c r="C173" s="85">
        <v>2000931860</v>
      </c>
      <c r="D173" s="2">
        <v>164</v>
      </c>
      <c r="E173" s="16" t="s">
        <v>593</v>
      </c>
      <c r="F173" s="15" t="s">
        <v>109</v>
      </c>
      <c r="G173" s="15" t="s">
        <v>594</v>
      </c>
      <c r="H173" s="45"/>
      <c r="I173" s="45"/>
      <c r="J173" s="15" t="s">
        <v>2</v>
      </c>
      <c r="K173" s="17">
        <v>43131</v>
      </c>
      <c r="L173" s="17">
        <v>43190</v>
      </c>
      <c r="M173" s="27" t="s">
        <v>595</v>
      </c>
      <c r="N173" s="28" t="s">
        <v>596</v>
      </c>
      <c r="O173" s="24">
        <v>3601.54</v>
      </c>
      <c r="P173" s="72" t="s">
        <v>597</v>
      </c>
      <c r="Q173" s="49"/>
    </row>
    <row r="174" spans="1:21" ht="36.75" customHeight="1">
      <c r="A174" s="6">
        <v>167</v>
      </c>
      <c r="B174" s="61">
        <v>4124</v>
      </c>
      <c r="C174" s="85">
        <v>2000934520</v>
      </c>
      <c r="D174" s="2">
        <v>165</v>
      </c>
      <c r="E174" s="16" t="s">
        <v>598</v>
      </c>
      <c r="F174" s="15" t="s">
        <v>109</v>
      </c>
      <c r="G174" s="15" t="s">
        <v>599</v>
      </c>
      <c r="H174" s="45"/>
      <c r="I174" s="45"/>
      <c r="J174" s="15" t="s">
        <v>2</v>
      </c>
      <c r="K174" s="11" t="s">
        <v>584</v>
      </c>
      <c r="L174" s="11">
        <v>43190</v>
      </c>
      <c r="M174" s="27" t="s">
        <v>600</v>
      </c>
      <c r="N174" s="28">
        <v>44294</v>
      </c>
      <c r="O174" s="24">
        <v>3713.09</v>
      </c>
      <c r="P174" s="72" t="s">
        <v>34</v>
      </c>
      <c r="Q174" s="49"/>
    </row>
    <row r="175" spans="1:21" ht="53.4">
      <c r="A175" s="6">
        <v>168</v>
      </c>
      <c r="B175" s="61">
        <v>4126</v>
      </c>
      <c r="C175" s="85">
        <v>2000940220</v>
      </c>
      <c r="D175" s="2">
        <v>166</v>
      </c>
      <c r="E175" s="16" t="s">
        <v>601</v>
      </c>
      <c r="F175" s="15" t="s">
        <v>109</v>
      </c>
      <c r="G175" s="15" t="s">
        <v>290</v>
      </c>
      <c r="H175" s="45"/>
      <c r="I175" s="45"/>
      <c r="J175" s="15" t="s">
        <v>2</v>
      </c>
      <c r="K175" s="11" t="s">
        <v>602</v>
      </c>
      <c r="L175" s="11">
        <v>43190</v>
      </c>
      <c r="M175" s="27" t="s">
        <v>603</v>
      </c>
      <c r="N175" s="28" t="s">
        <v>125</v>
      </c>
      <c r="O175" s="24">
        <v>3832.65</v>
      </c>
      <c r="P175" s="72" t="s">
        <v>604</v>
      </c>
      <c r="Q175" s="88" t="s">
        <v>605</v>
      </c>
      <c r="R175" s="91"/>
      <c r="S175" s="91"/>
      <c r="T175" s="91"/>
      <c r="U175" s="91"/>
    </row>
    <row r="176" spans="1:21" ht="52.8">
      <c r="A176" s="6">
        <v>169</v>
      </c>
      <c r="B176" s="61">
        <v>4127</v>
      </c>
      <c r="C176" s="85">
        <v>2000950070</v>
      </c>
      <c r="D176" s="2">
        <v>167</v>
      </c>
      <c r="E176" s="16" t="s">
        <v>606</v>
      </c>
      <c r="F176" s="15" t="s">
        <v>109</v>
      </c>
      <c r="G176" s="15" t="s">
        <v>607</v>
      </c>
      <c r="H176" s="45"/>
      <c r="I176" s="45"/>
      <c r="J176" s="15" t="s">
        <v>2</v>
      </c>
      <c r="K176" s="11" t="s">
        <v>608</v>
      </c>
      <c r="L176" s="11">
        <v>43190</v>
      </c>
      <c r="M176" s="27" t="s">
        <v>609</v>
      </c>
      <c r="N176" s="28" t="s">
        <v>468</v>
      </c>
      <c r="O176" s="24">
        <v>1222.6300000000001</v>
      </c>
      <c r="P176" s="72" t="s">
        <v>610</v>
      </c>
      <c r="Q176" s="49" t="s">
        <v>611</v>
      </c>
    </row>
    <row r="177" spans="1:17" ht="52.8">
      <c r="A177" s="6">
        <v>170</v>
      </c>
      <c r="B177" s="61">
        <v>4128</v>
      </c>
      <c r="C177" s="85">
        <v>2000950160</v>
      </c>
      <c r="D177" s="2">
        <v>168</v>
      </c>
      <c r="E177" s="16" t="s">
        <v>612</v>
      </c>
      <c r="F177" s="15" t="s">
        <v>109</v>
      </c>
      <c r="G177" s="15" t="s">
        <v>607</v>
      </c>
      <c r="H177" s="45"/>
      <c r="I177" s="45"/>
      <c r="J177" s="15" t="s">
        <v>2</v>
      </c>
      <c r="K177" s="17" t="s">
        <v>613</v>
      </c>
      <c r="L177" s="17">
        <v>43190</v>
      </c>
      <c r="M177" s="27" t="s">
        <v>614</v>
      </c>
      <c r="N177" s="27" t="s">
        <v>569</v>
      </c>
      <c r="O177" s="24">
        <v>6430.04</v>
      </c>
      <c r="P177" s="72" t="s">
        <v>615</v>
      </c>
      <c r="Q177" s="49" t="s">
        <v>485</v>
      </c>
    </row>
    <row r="178" spans="1:17" ht="52.8">
      <c r="A178" s="6">
        <v>171</v>
      </c>
      <c r="B178" s="61">
        <v>4129</v>
      </c>
      <c r="C178" s="85">
        <v>2000950170</v>
      </c>
      <c r="D178" s="2">
        <v>169</v>
      </c>
      <c r="E178" s="16" t="s">
        <v>616</v>
      </c>
      <c r="F178" s="15" t="s">
        <v>109</v>
      </c>
      <c r="G178" s="15" t="s">
        <v>607</v>
      </c>
      <c r="H178" s="45"/>
      <c r="I178" s="45"/>
      <c r="J178" s="15" t="s">
        <v>2</v>
      </c>
      <c r="K178" s="17">
        <v>43131</v>
      </c>
      <c r="L178" s="17">
        <v>43190</v>
      </c>
      <c r="M178" s="59" t="s">
        <v>617</v>
      </c>
      <c r="N178" s="28" t="s">
        <v>483</v>
      </c>
      <c r="O178" s="24">
        <v>1753.88</v>
      </c>
      <c r="P178" s="72" t="s">
        <v>618</v>
      </c>
      <c r="Q178" s="49" t="s">
        <v>619</v>
      </c>
    </row>
    <row r="179" spans="1:17" ht="48">
      <c r="A179" s="6">
        <v>172</v>
      </c>
      <c r="B179" s="61">
        <v>4130</v>
      </c>
      <c r="C179" s="85">
        <v>2000950220</v>
      </c>
      <c r="D179" s="2">
        <v>170</v>
      </c>
      <c r="E179" s="16" t="s">
        <v>620</v>
      </c>
      <c r="F179" s="15" t="s">
        <v>109</v>
      </c>
      <c r="G179" s="15" t="s">
        <v>607</v>
      </c>
      <c r="H179" s="45"/>
      <c r="I179" s="45"/>
      <c r="J179" s="15" t="s">
        <v>2</v>
      </c>
      <c r="K179" s="11" t="s">
        <v>215</v>
      </c>
      <c r="L179" s="11">
        <v>43190</v>
      </c>
      <c r="M179" s="27" t="s">
        <v>621</v>
      </c>
      <c r="N179" s="28">
        <v>44685</v>
      </c>
      <c r="O179" s="24">
        <v>4920.3</v>
      </c>
      <c r="P179" s="87" t="s">
        <v>622</v>
      </c>
      <c r="Q179" s="48" t="s">
        <v>623</v>
      </c>
    </row>
    <row r="180" spans="1:17" ht="52.8">
      <c r="A180" s="6">
        <v>173</v>
      </c>
      <c r="B180" s="61">
        <v>4131</v>
      </c>
      <c r="C180" s="85">
        <v>2000950881</v>
      </c>
      <c r="D180" s="2">
        <v>171</v>
      </c>
      <c r="E180" s="16" t="s">
        <v>624</v>
      </c>
      <c r="F180" s="15" t="s">
        <v>109</v>
      </c>
      <c r="G180" s="15" t="s">
        <v>146</v>
      </c>
      <c r="H180" s="45"/>
      <c r="I180" s="45"/>
      <c r="J180" s="15" t="s">
        <v>2</v>
      </c>
      <c r="K180" s="17" t="s">
        <v>625</v>
      </c>
      <c r="L180" s="17">
        <v>43190</v>
      </c>
      <c r="M180" s="27" t="s">
        <v>626</v>
      </c>
      <c r="N180" s="28" t="s">
        <v>483</v>
      </c>
      <c r="O180" s="24">
        <v>1730.15</v>
      </c>
      <c r="P180" s="72" t="s">
        <v>627</v>
      </c>
      <c r="Q180" s="49" t="s">
        <v>628</v>
      </c>
    </row>
    <row r="181" spans="1:17" ht="52.8">
      <c r="A181" s="6">
        <v>174</v>
      </c>
      <c r="B181" s="61">
        <v>4132</v>
      </c>
      <c r="C181" s="85">
        <v>2000950890</v>
      </c>
      <c r="D181" s="2">
        <v>172</v>
      </c>
      <c r="E181" s="16" t="s">
        <v>629</v>
      </c>
      <c r="F181" s="15" t="s">
        <v>109</v>
      </c>
      <c r="G181" s="15" t="s">
        <v>146</v>
      </c>
      <c r="H181" s="45"/>
      <c r="I181" s="45"/>
      <c r="J181" s="15" t="s">
        <v>2</v>
      </c>
      <c r="K181" s="11" t="s">
        <v>152</v>
      </c>
      <c r="L181" s="11">
        <v>43190</v>
      </c>
      <c r="M181" s="27" t="s">
        <v>630</v>
      </c>
      <c r="N181" s="28" t="s">
        <v>631</v>
      </c>
      <c r="O181" s="24">
        <v>3826.11</v>
      </c>
      <c r="P181" s="72" t="s">
        <v>632</v>
      </c>
      <c r="Q181" s="49" t="s">
        <v>633</v>
      </c>
    </row>
    <row r="182" spans="1:17" ht="26.4">
      <c r="A182" s="6">
        <v>175</v>
      </c>
      <c r="B182" s="61">
        <v>4133</v>
      </c>
      <c r="C182" s="85">
        <v>2000951350</v>
      </c>
      <c r="D182" s="2">
        <v>173</v>
      </c>
      <c r="E182" s="16" t="s">
        <v>634</v>
      </c>
      <c r="F182" s="15" t="s">
        <v>109</v>
      </c>
      <c r="G182" s="15" t="s">
        <v>146</v>
      </c>
      <c r="H182" s="45"/>
      <c r="I182" s="45"/>
      <c r="J182" s="15" t="s">
        <v>2</v>
      </c>
      <c r="K182" s="17">
        <v>43131</v>
      </c>
      <c r="L182" s="17">
        <v>43190</v>
      </c>
      <c r="M182" s="27" t="s">
        <v>635</v>
      </c>
      <c r="N182" s="28" t="s">
        <v>279</v>
      </c>
      <c r="O182" s="24">
        <v>5391.86</v>
      </c>
      <c r="P182" s="72"/>
      <c r="Q182" s="49" t="s">
        <v>636</v>
      </c>
    </row>
    <row r="183" spans="1:17" ht="24.75" customHeight="1">
      <c r="A183" s="6">
        <v>176</v>
      </c>
      <c r="B183" s="61">
        <v>4134</v>
      </c>
      <c r="C183" s="85">
        <v>2000951620</v>
      </c>
      <c r="D183" s="2">
        <v>174</v>
      </c>
      <c r="E183" s="16" t="s">
        <v>637</v>
      </c>
      <c r="F183" s="15" t="s">
        <v>109</v>
      </c>
      <c r="G183" s="15" t="s">
        <v>146</v>
      </c>
      <c r="H183" s="45"/>
      <c r="I183" s="45"/>
      <c r="J183" s="15" t="s">
        <v>2</v>
      </c>
      <c r="K183" s="11" t="s">
        <v>638</v>
      </c>
      <c r="L183" s="11">
        <v>43190</v>
      </c>
      <c r="M183" s="27" t="s">
        <v>639</v>
      </c>
      <c r="N183" s="27" t="s">
        <v>491</v>
      </c>
      <c r="O183" s="24">
        <v>7769.89</v>
      </c>
      <c r="P183" s="72" t="s">
        <v>640</v>
      </c>
      <c r="Q183" s="49"/>
    </row>
    <row r="184" spans="1:17" ht="52.8">
      <c r="A184" s="6">
        <v>177</v>
      </c>
      <c r="B184" s="61">
        <v>4135</v>
      </c>
      <c r="C184" s="85">
        <v>2001070320</v>
      </c>
      <c r="D184" s="2">
        <v>175</v>
      </c>
      <c r="E184" s="16" t="s">
        <v>641</v>
      </c>
      <c r="F184" s="15" t="s">
        <v>109</v>
      </c>
      <c r="G184" s="15" t="s">
        <v>642</v>
      </c>
      <c r="H184" s="45"/>
      <c r="I184" s="45"/>
      <c r="J184" s="15" t="s">
        <v>2</v>
      </c>
      <c r="K184" s="17" t="s">
        <v>625</v>
      </c>
      <c r="L184" s="17">
        <v>43190</v>
      </c>
      <c r="M184" s="27" t="s">
        <v>643</v>
      </c>
      <c r="N184" s="28" t="s">
        <v>435</v>
      </c>
      <c r="O184" s="24">
        <v>1445.39</v>
      </c>
      <c r="P184" s="72" t="s">
        <v>644</v>
      </c>
      <c r="Q184" s="49" t="s">
        <v>645</v>
      </c>
    </row>
    <row r="185" spans="1:17" ht="36.75" customHeight="1">
      <c r="A185" s="6">
        <v>178</v>
      </c>
      <c r="B185" s="61">
        <v>4136</v>
      </c>
      <c r="C185" s="85">
        <v>2001070370</v>
      </c>
      <c r="D185" s="2">
        <v>176</v>
      </c>
      <c r="E185" s="16" t="s">
        <v>646</v>
      </c>
      <c r="F185" s="15" t="s">
        <v>109</v>
      </c>
      <c r="G185" s="15" t="s">
        <v>642</v>
      </c>
      <c r="H185" s="45"/>
      <c r="I185" s="45"/>
      <c r="J185" s="15" t="s">
        <v>2</v>
      </c>
      <c r="K185" s="11">
        <v>43159</v>
      </c>
      <c r="L185" s="11">
        <v>43190</v>
      </c>
      <c r="M185" s="27" t="s">
        <v>647</v>
      </c>
      <c r="N185" s="28">
        <v>44291</v>
      </c>
      <c r="O185" s="24">
        <v>9022.91</v>
      </c>
      <c r="P185" s="72" t="s">
        <v>192</v>
      </c>
      <c r="Q185" s="49"/>
    </row>
    <row r="186" spans="1:17" ht="36.75" customHeight="1">
      <c r="A186" s="6">
        <v>179</v>
      </c>
      <c r="B186" s="61">
        <v>4137</v>
      </c>
      <c r="C186" s="85">
        <v>2001070440</v>
      </c>
      <c r="D186" s="2">
        <v>177</v>
      </c>
      <c r="E186" s="16" t="s">
        <v>648</v>
      </c>
      <c r="F186" s="15" t="s">
        <v>109</v>
      </c>
      <c r="G186" s="15" t="s">
        <v>642</v>
      </c>
      <c r="H186" s="45"/>
      <c r="I186" s="45"/>
      <c r="J186" s="15" t="s">
        <v>2</v>
      </c>
      <c r="K186" s="11" t="s">
        <v>330</v>
      </c>
      <c r="L186" s="11">
        <v>43190</v>
      </c>
      <c r="M186" s="27" t="s">
        <v>649</v>
      </c>
      <c r="N186" s="28">
        <v>44294</v>
      </c>
      <c r="O186" s="24">
        <v>2378.88</v>
      </c>
      <c r="P186" s="72" t="s">
        <v>34</v>
      </c>
      <c r="Q186" s="49"/>
    </row>
    <row r="187" spans="1:17" ht="24.75" customHeight="1">
      <c r="A187" s="6">
        <v>180</v>
      </c>
      <c r="B187" s="61">
        <v>4138</v>
      </c>
      <c r="C187" s="85">
        <v>2001071470</v>
      </c>
      <c r="D187" s="2">
        <v>178</v>
      </c>
      <c r="E187" s="16" t="s">
        <v>650</v>
      </c>
      <c r="F187" s="15" t="s">
        <v>109</v>
      </c>
      <c r="G187" s="15" t="s">
        <v>642</v>
      </c>
      <c r="H187" s="45"/>
      <c r="I187" s="45"/>
      <c r="J187" s="15" t="s">
        <v>2</v>
      </c>
      <c r="K187" s="11">
        <v>43117</v>
      </c>
      <c r="L187" s="11">
        <v>43190</v>
      </c>
      <c r="M187" s="55">
        <v>3</v>
      </c>
      <c r="N187" s="28"/>
      <c r="O187" s="24">
        <v>3088.44</v>
      </c>
      <c r="P187" s="72"/>
      <c r="Q187" s="49"/>
    </row>
    <row r="188" spans="1:17" ht="52.8">
      <c r="A188" s="6">
        <v>181</v>
      </c>
      <c r="B188" s="61">
        <v>4139</v>
      </c>
      <c r="C188" s="85">
        <v>2001080020</v>
      </c>
      <c r="D188" s="2">
        <v>179</v>
      </c>
      <c r="E188" s="16" t="s">
        <v>651</v>
      </c>
      <c r="F188" s="15" t="s">
        <v>109</v>
      </c>
      <c r="G188" s="15" t="s">
        <v>652</v>
      </c>
      <c r="H188" s="45"/>
      <c r="I188" s="45"/>
      <c r="J188" s="15" t="s">
        <v>2</v>
      </c>
      <c r="K188" s="17" t="s">
        <v>128</v>
      </c>
      <c r="L188" s="17">
        <v>43190</v>
      </c>
      <c r="M188" s="27" t="s">
        <v>653</v>
      </c>
      <c r="N188" s="28" t="s">
        <v>452</v>
      </c>
      <c r="O188" s="24">
        <v>1583.02</v>
      </c>
      <c r="P188" s="72" t="s">
        <v>654</v>
      </c>
      <c r="Q188" s="49" t="s">
        <v>655</v>
      </c>
    </row>
    <row r="189" spans="1:17" ht="52.8">
      <c r="A189" s="6">
        <v>182</v>
      </c>
      <c r="B189" s="61">
        <v>4140</v>
      </c>
      <c r="C189" s="85">
        <v>2001080050</v>
      </c>
      <c r="D189" s="2">
        <v>180</v>
      </c>
      <c r="E189" s="16" t="s">
        <v>656</v>
      </c>
      <c r="F189" s="15" t="s">
        <v>109</v>
      </c>
      <c r="G189" s="15" t="s">
        <v>652</v>
      </c>
      <c r="H189" s="45"/>
      <c r="I189" s="45"/>
      <c r="J189" s="15" t="s">
        <v>2</v>
      </c>
      <c r="K189" s="11" t="s">
        <v>563</v>
      </c>
      <c r="L189" s="11">
        <v>43190</v>
      </c>
      <c r="M189" s="27" t="s">
        <v>657</v>
      </c>
      <c r="N189" s="28" t="s">
        <v>452</v>
      </c>
      <c r="O189" s="24">
        <v>1961.24</v>
      </c>
      <c r="P189" s="72" t="s">
        <v>658</v>
      </c>
      <c r="Q189" s="49" t="s">
        <v>485</v>
      </c>
    </row>
    <row r="190" spans="1:17" ht="24.75" customHeight="1">
      <c r="A190" s="6">
        <v>183</v>
      </c>
      <c r="B190" s="61">
        <v>4141</v>
      </c>
      <c r="C190" s="85">
        <v>2001080100</v>
      </c>
      <c r="D190" s="2">
        <v>181</v>
      </c>
      <c r="E190" s="16" t="s">
        <v>659</v>
      </c>
      <c r="F190" s="15" t="s">
        <v>109</v>
      </c>
      <c r="G190" s="15" t="s">
        <v>652</v>
      </c>
      <c r="H190" s="45"/>
      <c r="I190" s="45"/>
      <c r="J190" s="15" t="s">
        <v>2</v>
      </c>
      <c r="K190" s="17">
        <v>43118</v>
      </c>
      <c r="L190" s="17">
        <v>43190</v>
      </c>
      <c r="M190" s="27" t="s">
        <v>660</v>
      </c>
      <c r="N190" s="28" t="s">
        <v>661</v>
      </c>
      <c r="O190" s="24">
        <v>1191.48</v>
      </c>
      <c r="P190" s="72" t="s">
        <v>662</v>
      </c>
      <c r="Q190" s="58" t="s">
        <v>663</v>
      </c>
    </row>
    <row r="191" spans="1:17" ht="24.75" customHeight="1">
      <c r="A191" s="6">
        <v>184</v>
      </c>
      <c r="B191" s="61">
        <v>4142</v>
      </c>
      <c r="C191" s="85">
        <v>2001080620</v>
      </c>
      <c r="D191" s="2">
        <v>182</v>
      </c>
      <c r="E191" s="16" t="s">
        <v>664</v>
      </c>
      <c r="F191" s="15" t="s">
        <v>109</v>
      </c>
      <c r="G191" s="15" t="s">
        <v>665</v>
      </c>
      <c r="H191" s="45"/>
      <c r="I191" s="45"/>
      <c r="J191" s="15" t="s">
        <v>2</v>
      </c>
      <c r="K191" s="11">
        <v>43100</v>
      </c>
      <c r="L191" s="11">
        <v>43190</v>
      </c>
      <c r="M191" s="55">
        <v>3</v>
      </c>
      <c r="N191" s="27"/>
      <c r="O191" s="24">
        <v>6483.69</v>
      </c>
      <c r="P191" s="72"/>
      <c r="Q191" s="49"/>
    </row>
    <row r="192" spans="1:17" ht="36.75" customHeight="1">
      <c r="A192" s="6">
        <v>185</v>
      </c>
      <c r="B192" s="61">
        <v>4143</v>
      </c>
      <c r="C192" s="85">
        <v>2001081280</v>
      </c>
      <c r="D192" s="2">
        <v>183</v>
      </c>
      <c r="E192" s="16" t="s">
        <v>666</v>
      </c>
      <c r="F192" s="15" t="s">
        <v>109</v>
      </c>
      <c r="G192" s="15" t="s">
        <v>667</v>
      </c>
      <c r="H192" s="45"/>
      <c r="I192" s="45"/>
      <c r="J192" s="15" t="s">
        <v>2</v>
      </c>
      <c r="K192" s="17">
        <v>43131</v>
      </c>
      <c r="L192" s="17">
        <v>43190</v>
      </c>
      <c r="M192" s="27" t="s">
        <v>668</v>
      </c>
      <c r="N192" s="27" t="s">
        <v>569</v>
      </c>
      <c r="O192" s="24">
        <v>6149.5</v>
      </c>
      <c r="P192" s="72" t="s">
        <v>34</v>
      </c>
      <c r="Q192" s="49"/>
    </row>
    <row r="193" spans="1:17" ht="52.8">
      <c r="A193" s="6">
        <v>186</v>
      </c>
      <c r="B193" s="61">
        <v>4144</v>
      </c>
      <c r="C193" s="15">
        <v>2001094540</v>
      </c>
      <c r="D193" s="2">
        <v>184</v>
      </c>
      <c r="E193" s="16" t="s">
        <v>669</v>
      </c>
      <c r="F193" s="15" t="s">
        <v>109</v>
      </c>
      <c r="G193" s="15" t="s">
        <v>670</v>
      </c>
      <c r="H193" s="15"/>
      <c r="I193" s="15"/>
      <c r="J193" s="15" t="s">
        <v>2</v>
      </c>
      <c r="K193" s="11">
        <v>43151</v>
      </c>
      <c r="L193" s="11" t="s">
        <v>257</v>
      </c>
      <c r="M193" s="27" t="s">
        <v>671</v>
      </c>
      <c r="N193" s="27" t="s">
        <v>452</v>
      </c>
      <c r="O193" s="54">
        <v>1607.27</v>
      </c>
      <c r="P193" s="72" t="s">
        <v>672</v>
      </c>
      <c r="Q193" s="49" t="s">
        <v>628</v>
      </c>
    </row>
    <row r="194" spans="1:17" ht="52.8">
      <c r="A194" s="6">
        <v>187</v>
      </c>
      <c r="B194" s="61">
        <v>4145</v>
      </c>
      <c r="C194" s="85">
        <v>2001082130</v>
      </c>
      <c r="D194" s="2">
        <v>185</v>
      </c>
      <c r="E194" s="16" t="s">
        <v>673</v>
      </c>
      <c r="F194" s="15" t="s">
        <v>109</v>
      </c>
      <c r="G194" s="15" t="s">
        <v>674</v>
      </c>
      <c r="H194" s="45"/>
      <c r="I194" s="45"/>
      <c r="J194" s="15" t="s">
        <v>2</v>
      </c>
      <c r="K194" s="11" t="s">
        <v>128</v>
      </c>
      <c r="L194" s="11">
        <v>43190</v>
      </c>
      <c r="M194" s="27" t="s">
        <v>675</v>
      </c>
      <c r="N194" s="28" t="s">
        <v>483</v>
      </c>
      <c r="O194" s="24">
        <v>2323.21</v>
      </c>
      <c r="P194" s="72" t="s">
        <v>676</v>
      </c>
      <c r="Q194" s="49" t="s">
        <v>677</v>
      </c>
    </row>
    <row r="195" spans="1:17" ht="36.75" customHeight="1">
      <c r="A195" s="6">
        <v>188</v>
      </c>
      <c r="B195" s="61">
        <v>4146</v>
      </c>
      <c r="C195" s="85">
        <v>2001083050</v>
      </c>
      <c r="D195" s="2">
        <v>186</v>
      </c>
      <c r="E195" s="16" t="s">
        <v>678</v>
      </c>
      <c r="F195" s="15" t="s">
        <v>679</v>
      </c>
      <c r="G195" s="15" t="s">
        <v>680</v>
      </c>
      <c r="H195" s="45"/>
      <c r="I195" s="45"/>
      <c r="J195" s="15" t="s">
        <v>2</v>
      </c>
      <c r="K195" s="11" t="s">
        <v>155</v>
      </c>
      <c r="L195" s="11">
        <v>43190</v>
      </c>
      <c r="M195" s="27" t="s">
        <v>681</v>
      </c>
      <c r="N195" s="28" t="s">
        <v>130</v>
      </c>
      <c r="O195" s="24">
        <v>1361.22</v>
      </c>
      <c r="P195" s="72" t="s">
        <v>34</v>
      </c>
      <c r="Q195" s="49"/>
    </row>
    <row r="196" spans="1:17" ht="36">
      <c r="A196" s="6">
        <v>189</v>
      </c>
      <c r="B196" s="61">
        <v>4147</v>
      </c>
      <c r="C196" s="15">
        <v>2001106350</v>
      </c>
      <c r="D196" s="2">
        <v>187</v>
      </c>
      <c r="E196" s="16" t="s">
        <v>682</v>
      </c>
      <c r="F196" s="15" t="s">
        <v>683</v>
      </c>
      <c r="G196" s="15" t="s">
        <v>684</v>
      </c>
      <c r="H196" s="15"/>
      <c r="I196" s="15"/>
      <c r="J196" s="15" t="s">
        <v>2</v>
      </c>
      <c r="K196" s="11" t="s">
        <v>685</v>
      </c>
      <c r="L196" s="11" t="s">
        <v>257</v>
      </c>
      <c r="M196" s="27" t="s">
        <v>686</v>
      </c>
      <c r="N196" s="27" t="s">
        <v>307</v>
      </c>
      <c r="O196" s="54">
        <v>4438.6499999999996</v>
      </c>
      <c r="P196" s="72" t="s">
        <v>34</v>
      </c>
      <c r="Q196" s="49"/>
    </row>
    <row r="197" spans="1:17" ht="26.4">
      <c r="A197" s="6">
        <v>190</v>
      </c>
      <c r="B197" s="61">
        <v>4148</v>
      </c>
      <c r="C197" s="85">
        <v>2001083570</v>
      </c>
      <c r="D197" s="2">
        <v>188</v>
      </c>
      <c r="E197" s="16" t="s">
        <v>687</v>
      </c>
      <c r="F197" s="15" t="s">
        <v>679</v>
      </c>
      <c r="G197" s="15" t="s">
        <v>680</v>
      </c>
      <c r="H197" s="45"/>
      <c r="I197" s="45"/>
      <c r="J197" s="15" t="s">
        <v>2</v>
      </c>
      <c r="K197" s="11">
        <v>43010</v>
      </c>
      <c r="L197" s="11">
        <v>43190</v>
      </c>
      <c r="M197" s="27" t="s">
        <v>688</v>
      </c>
      <c r="N197" s="28" t="s">
        <v>545</v>
      </c>
      <c r="O197" s="24">
        <v>1199.44</v>
      </c>
      <c r="P197" s="72" t="s">
        <v>689</v>
      </c>
      <c r="Q197" s="49" t="s">
        <v>690</v>
      </c>
    </row>
    <row r="198" spans="1:17" ht="36.75" customHeight="1">
      <c r="A198" s="6">
        <v>191</v>
      </c>
      <c r="B198" s="61">
        <v>4149</v>
      </c>
      <c r="C198" s="85">
        <v>2001083590</v>
      </c>
      <c r="D198" s="2">
        <v>189</v>
      </c>
      <c r="E198" s="16" t="s">
        <v>691</v>
      </c>
      <c r="F198" s="15" t="s">
        <v>679</v>
      </c>
      <c r="G198" s="15" t="s">
        <v>680</v>
      </c>
      <c r="H198" s="45"/>
      <c r="I198" s="45"/>
      <c r="J198" s="15" t="s">
        <v>2</v>
      </c>
      <c r="K198" s="11" t="s">
        <v>692</v>
      </c>
      <c r="L198" s="11">
        <v>43190</v>
      </c>
      <c r="M198" s="27" t="s">
        <v>693</v>
      </c>
      <c r="N198" s="28" t="s">
        <v>229</v>
      </c>
      <c r="O198" s="24">
        <v>1222.0899999999999</v>
      </c>
      <c r="P198" s="72" t="s">
        <v>34</v>
      </c>
      <c r="Q198" s="49"/>
    </row>
    <row r="199" spans="1:17" ht="36.75" customHeight="1">
      <c r="A199" s="6">
        <v>192</v>
      </c>
      <c r="B199" s="61">
        <v>4150</v>
      </c>
      <c r="C199" s="85">
        <v>2001083740</v>
      </c>
      <c r="D199" s="2">
        <v>190</v>
      </c>
      <c r="E199" s="16" t="s">
        <v>694</v>
      </c>
      <c r="F199" s="15" t="s">
        <v>679</v>
      </c>
      <c r="G199" s="15" t="s">
        <v>680</v>
      </c>
      <c r="H199" s="45"/>
      <c r="I199" s="45"/>
      <c r="J199" s="15" t="s">
        <v>2</v>
      </c>
      <c r="K199" s="17" t="s">
        <v>152</v>
      </c>
      <c r="L199" s="17">
        <v>43190</v>
      </c>
      <c r="M199" s="27" t="s">
        <v>695</v>
      </c>
      <c r="N199" s="28" t="s">
        <v>229</v>
      </c>
      <c r="O199" s="24">
        <v>1104.6500000000001</v>
      </c>
      <c r="P199" s="72" t="s">
        <v>34</v>
      </c>
      <c r="Q199" s="49"/>
    </row>
    <row r="200" spans="1:17" ht="36.75" customHeight="1">
      <c r="A200" s="6">
        <v>193</v>
      </c>
      <c r="B200" s="61">
        <v>4151</v>
      </c>
      <c r="C200" s="85">
        <v>2001084260</v>
      </c>
      <c r="D200" s="2">
        <v>191</v>
      </c>
      <c r="E200" s="16" t="s">
        <v>696</v>
      </c>
      <c r="F200" s="15" t="s">
        <v>679</v>
      </c>
      <c r="G200" s="15" t="s">
        <v>642</v>
      </c>
      <c r="H200" s="45"/>
      <c r="I200" s="45"/>
      <c r="J200" s="15" t="s">
        <v>2</v>
      </c>
      <c r="K200" s="17">
        <v>43131</v>
      </c>
      <c r="L200" s="17">
        <v>43190</v>
      </c>
      <c r="M200" s="27" t="s">
        <v>697</v>
      </c>
      <c r="N200" s="28" t="s">
        <v>119</v>
      </c>
      <c r="O200" s="24">
        <v>2241</v>
      </c>
      <c r="P200" s="72" t="s">
        <v>34</v>
      </c>
      <c r="Q200" s="49"/>
    </row>
    <row r="201" spans="1:17" ht="36.75" customHeight="1">
      <c r="A201" s="6">
        <v>194</v>
      </c>
      <c r="B201" s="61">
        <v>4152</v>
      </c>
      <c r="C201" s="85">
        <v>2001084320</v>
      </c>
      <c r="D201" s="2">
        <v>192</v>
      </c>
      <c r="E201" s="16" t="s">
        <v>698</v>
      </c>
      <c r="F201" s="15" t="s">
        <v>109</v>
      </c>
      <c r="G201" s="15" t="s">
        <v>667</v>
      </c>
      <c r="H201" s="45"/>
      <c r="I201" s="45"/>
      <c r="J201" s="15" t="s">
        <v>2</v>
      </c>
      <c r="K201" s="11" t="s">
        <v>243</v>
      </c>
      <c r="L201" s="11">
        <v>43190</v>
      </c>
      <c r="M201" s="27" t="s">
        <v>699</v>
      </c>
      <c r="N201" s="28" t="s">
        <v>700</v>
      </c>
      <c r="O201" s="24">
        <v>3400.92</v>
      </c>
      <c r="P201" s="72" t="s">
        <v>34</v>
      </c>
      <c r="Q201" s="49"/>
    </row>
    <row r="202" spans="1:17" ht="36">
      <c r="A202" s="6">
        <v>195</v>
      </c>
      <c r="B202" s="61">
        <v>4153</v>
      </c>
      <c r="C202" s="15">
        <v>2001081470</v>
      </c>
      <c r="D202" s="2">
        <v>193</v>
      </c>
      <c r="E202" s="16" t="s">
        <v>701</v>
      </c>
      <c r="F202" s="15" t="s">
        <v>109</v>
      </c>
      <c r="G202" s="15" t="s">
        <v>702</v>
      </c>
      <c r="H202" s="15"/>
      <c r="I202" s="15"/>
      <c r="J202" s="15" t="s">
        <v>2</v>
      </c>
      <c r="K202" s="11" t="s">
        <v>703</v>
      </c>
      <c r="L202" s="11" t="s">
        <v>257</v>
      </c>
      <c r="M202" s="27" t="s">
        <v>704</v>
      </c>
      <c r="N202" s="27" t="s">
        <v>705</v>
      </c>
      <c r="O202" s="54">
        <v>1616.01</v>
      </c>
      <c r="P202" s="72" t="s">
        <v>34</v>
      </c>
      <c r="Q202" s="49"/>
    </row>
    <row r="203" spans="1:17" ht="24.75" customHeight="1">
      <c r="A203" s="6">
        <v>196</v>
      </c>
      <c r="B203" s="61">
        <v>4154</v>
      </c>
      <c r="C203" s="85">
        <v>2001085550</v>
      </c>
      <c r="D203" s="2">
        <v>194</v>
      </c>
      <c r="E203" s="16" t="s">
        <v>706</v>
      </c>
      <c r="F203" s="15" t="s">
        <v>109</v>
      </c>
      <c r="G203" s="15" t="s">
        <v>707</v>
      </c>
      <c r="H203" s="45"/>
      <c r="I203" s="45"/>
      <c r="J203" s="15" t="s">
        <v>2</v>
      </c>
      <c r="K203" s="11" t="s">
        <v>243</v>
      </c>
      <c r="L203" s="11">
        <v>43190</v>
      </c>
      <c r="M203" s="27" t="s">
        <v>708</v>
      </c>
      <c r="N203" s="28" t="s">
        <v>709</v>
      </c>
      <c r="O203" s="24">
        <v>1050.8</v>
      </c>
      <c r="P203" s="72" t="s">
        <v>710</v>
      </c>
      <c r="Q203" s="49"/>
    </row>
    <row r="204" spans="1:17" ht="36.75" customHeight="1">
      <c r="A204" s="6">
        <v>197</v>
      </c>
      <c r="B204" s="61">
        <v>4155</v>
      </c>
      <c r="C204" s="85">
        <v>2001085800</v>
      </c>
      <c r="D204" s="2">
        <v>195</v>
      </c>
      <c r="E204" s="16" t="s">
        <v>711</v>
      </c>
      <c r="F204" s="15" t="s">
        <v>109</v>
      </c>
      <c r="G204" s="15" t="s">
        <v>712</v>
      </c>
      <c r="H204" s="45"/>
      <c r="I204" s="45"/>
      <c r="J204" s="15" t="s">
        <v>2</v>
      </c>
      <c r="K204" s="11" t="s">
        <v>563</v>
      </c>
      <c r="L204" s="11">
        <v>43190</v>
      </c>
      <c r="M204" s="27" t="s">
        <v>713</v>
      </c>
      <c r="N204" s="28" t="s">
        <v>700</v>
      </c>
      <c r="O204" s="24">
        <v>3478.93</v>
      </c>
      <c r="P204" s="72" t="s">
        <v>34</v>
      </c>
      <c r="Q204" s="49"/>
    </row>
    <row r="205" spans="1:17" ht="36">
      <c r="A205" s="6">
        <v>198</v>
      </c>
      <c r="B205" s="61">
        <v>4156</v>
      </c>
      <c r="C205" s="85">
        <v>2001086030</v>
      </c>
      <c r="D205" s="2">
        <v>196</v>
      </c>
      <c r="E205" s="16" t="s">
        <v>714</v>
      </c>
      <c r="F205" s="15" t="s">
        <v>109</v>
      </c>
      <c r="G205" s="15" t="s">
        <v>715</v>
      </c>
      <c r="H205" s="45"/>
      <c r="I205" s="45"/>
      <c r="J205" s="15" t="s">
        <v>2</v>
      </c>
      <c r="K205" s="11" t="s">
        <v>177</v>
      </c>
      <c r="L205" s="11">
        <v>43190</v>
      </c>
      <c r="M205" s="27" t="s">
        <v>716</v>
      </c>
      <c r="N205" s="28" t="s">
        <v>709</v>
      </c>
      <c r="O205" s="24">
        <v>2378.17</v>
      </c>
      <c r="P205" s="72" t="s">
        <v>717</v>
      </c>
      <c r="Q205" s="48" t="s">
        <v>718</v>
      </c>
    </row>
    <row r="206" spans="1:17" ht="24.75" customHeight="1">
      <c r="A206" s="6">
        <v>199</v>
      </c>
      <c r="B206" s="61">
        <v>4157</v>
      </c>
      <c r="C206" s="85">
        <v>2001086881</v>
      </c>
      <c r="D206" s="2">
        <v>197</v>
      </c>
      <c r="E206" s="16" t="s">
        <v>719</v>
      </c>
      <c r="F206" s="15" t="s">
        <v>109</v>
      </c>
      <c r="G206" s="15" t="s">
        <v>720</v>
      </c>
      <c r="H206" s="45"/>
      <c r="I206" s="45"/>
      <c r="J206" s="15" t="s">
        <v>2</v>
      </c>
      <c r="K206" s="11" t="s">
        <v>556</v>
      </c>
      <c r="L206" s="11">
        <v>43190</v>
      </c>
      <c r="M206" s="27" t="s">
        <v>721</v>
      </c>
      <c r="N206" s="28" t="s">
        <v>456</v>
      </c>
      <c r="O206" s="24">
        <v>3417.26</v>
      </c>
      <c r="P206" s="72" t="s">
        <v>722</v>
      </c>
      <c r="Q206" s="49"/>
    </row>
    <row r="207" spans="1:17" ht="36.75" customHeight="1">
      <c r="A207" s="6">
        <v>200</v>
      </c>
      <c r="B207" s="61">
        <v>4158</v>
      </c>
      <c r="C207" s="85">
        <v>2001086981</v>
      </c>
      <c r="D207" s="2">
        <v>198</v>
      </c>
      <c r="E207" s="16" t="s">
        <v>723</v>
      </c>
      <c r="F207" s="15" t="s">
        <v>109</v>
      </c>
      <c r="G207" s="15" t="s">
        <v>720</v>
      </c>
      <c r="H207" s="45"/>
      <c r="I207" s="45"/>
      <c r="J207" s="15" t="s">
        <v>2</v>
      </c>
      <c r="K207" s="11" t="s">
        <v>167</v>
      </c>
      <c r="L207" s="11">
        <v>43190</v>
      </c>
      <c r="M207" s="27" t="s">
        <v>724</v>
      </c>
      <c r="N207" s="28" t="s">
        <v>397</v>
      </c>
      <c r="O207" s="24">
        <v>1533.68</v>
      </c>
      <c r="P207" s="72" t="s">
        <v>34</v>
      </c>
      <c r="Q207" s="49"/>
    </row>
    <row r="208" spans="1:17" ht="26.4">
      <c r="A208" s="6">
        <v>201</v>
      </c>
      <c r="B208" s="61">
        <v>4159</v>
      </c>
      <c r="C208" s="85">
        <v>2001087210</v>
      </c>
      <c r="D208" s="2">
        <v>199</v>
      </c>
      <c r="E208" s="16" t="s">
        <v>725</v>
      </c>
      <c r="F208" s="15" t="s">
        <v>109</v>
      </c>
      <c r="G208" s="15" t="s">
        <v>726</v>
      </c>
      <c r="H208" s="45"/>
      <c r="I208" s="45"/>
      <c r="J208" s="15" t="s">
        <v>2</v>
      </c>
      <c r="K208" s="11" t="s">
        <v>354</v>
      </c>
      <c r="L208" s="11" t="s">
        <v>727</v>
      </c>
      <c r="M208" s="27" t="s">
        <v>728</v>
      </c>
      <c r="N208" s="28" t="s">
        <v>452</v>
      </c>
      <c r="O208" s="24">
        <v>1857.05</v>
      </c>
      <c r="P208" s="72" t="s">
        <v>729</v>
      </c>
      <c r="Q208" s="88" t="s">
        <v>575</v>
      </c>
    </row>
    <row r="209" spans="1:17" ht="36.75" customHeight="1">
      <c r="A209" s="6">
        <v>202</v>
      </c>
      <c r="B209" s="61">
        <v>4160</v>
      </c>
      <c r="C209" s="85">
        <v>2001087230</v>
      </c>
      <c r="D209" s="2">
        <v>200</v>
      </c>
      <c r="E209" s="16" t="s">
        <v>730</v>
      </c>
      <c r="F209" s="15" t="s">
        <v>109</v>
      </c>
      <c r="G209" s="15" t="s">
        <v>731</v>
      </c>
      <c r="H209" s="45"/>
      <c r="I209" s="45"/>
      <c r="J209" s="15" t="s">
        <v>2</v>
      </c>
      <c r="K209" s="11" t="s">
        <v>194</v>
      </c>
      <c r="L209" s="11">
        <v>43190</v>
      </c>
      <c r="M209" s="27" t="s">
        <v>732</v>
      </c>
      <c r="N209" s="28" t="s">
        <v>468</v>
      </c>
      <c r="O209" s="24">
        <v>1304.19</v>
      </c>
      <c r="P209" s="72" t="s">
        <v>34</v>
      </c>
      <c r="Q209" s="49"/>
    </row>
    <row r="210" spans="1:17" ht="52.8">
      <c r="A210" s="6">
        <v>203</v>
      </c>
      <c r="B210" s="61">
        <v>4161</v>
      </c>
      <c r="C210" s="85">
        <v>2001088220</v>
      </c>
      <c r="D210" s="2">
        <v>201</v>
      </c>
      <c r="E210" s="16" t="s">
        <v>733</v>
      </c>
      <c r="F210" s="15" t="s">
        <v>109</v>
      </c>
      <c r="G210" s="15" t="s">
        <v>734</v>
      </c>
      <c r="H210" s="45"/>
      <c r="I210" s="45"/>
      <c r="J210" s="15" t="s">
        <v>2</v>
      </c>
      <c r="K210" s="11" t="s">
        <v>463</v>
      </c>
      <c r="L210" s="11">
        <v>43190</v>
      </c>
      <c r="M210" s="27" t="s">
        <v>735</v>
      </c>
      <c r="N210" s="28" t="s">
        <v>468</v>
      </c>
      <c r="O210" s="24">
        <v>1355.13</v>
      </c>
      <c r="P210" s="72" t="s">
        <v>736</v>
      </c>
      <c r="Q210" s="49" t="s">
        <v>737</v>
      </c>
    </row>
    <row r="211" spans="1:17" ht="52.8">
      <c r="A211" s="6">
        <v>204</v>
      </c>
      <c r="B211" s="61">
        <v>4162</v>
      </c>
      <c r="C211" s="94">
        <v>2001088410</v>
      </c>
      <c r="D211" s="2">
        <v>202</v>
      </c>
      <c r="E211" s="16" t="s">
        <v>738</v>
      </c>
      <c r="F211" s="15" t="s">
        <v>739</v>
      </c>
      <c r="G211" s="15"/>
      <c r="H211" s="45"/>
      <c r="I211" s="45"/>
      <c r="J211" s="15" t="s">
        <v>2</v>
      </c>
      <c r="K211" s="11" t="s">
        <v>740</v>
      </c>
      <c r="L211" s="11">
        <v>43190</v>
      </c>
      <c r="M211" s="27" t="s">
        <v>741</v>
      </c>
      <c r="N211" s="28" t="s">
        <v>125</v>
      </c>
      <c r="O211" s="24">
        <v>2656.53</v>
      </c>
      <c r="P211" s="72" t="s">
        <v>742</v>
      </c>
      <c r="Q211" s="49" t="s">
        <v>510</v>
      </c>
    </row>
    <row r="212" spans="1:17" ht="36.75" customHeight="1">
      <c r="A212" s="6">
        <v>205</v>
      </c>
      <c r="B212" s="61">
        <v>4163</v>
      </c>
      <c r="C212" s="85">
        <v>2001089520</v>
      </c>
      <c r="D212" s="2">
        <v>203</v>
      </c>
      <c r="E212" s="16" t="s">
        <v>743</v>
      </c>
      <c r="F212" s="15" t="s">
        <v>109</v>
      </c>
      <c r="G212" s="15" t="s">
        <v>744</v>
      </c>
      <c r="H212" s="45"/>
      <c r="I212" s="45"/>
      <c r="J212" s="15" t="s">
        <v>2</v>
      </c>
      <c r="K212" s="17" t="s">
        <v>745</v>
      </c>
      <c r="L212" s="17">
        <v>43190</v>
      </c>
      <c r="M212" s="27" t="s">
        <v>746</v>
      </c>
      <c r="N212" s="27" t="s">
        <v>535</v>
      </c>
      <c r="O212" s="24">
        <v>7447.52</v>
      </c>
      <c r="P212" s="72" t="s">
        <v>34</v>
      </c>
      <c r="Q212" s="49"/>
    </row>
    <row r="213" spans="1:17" ht="52.8">
      <c r="A213" s="6">
        <v>206</v>
      </c>
      <c r="B213" s="61">
        <v>4164</v>
      </c>
      <c r="C213" s="85">
        <v>2001090340</v>
      </c>
      <c r="D213" s="2">
        <v>204</v>
      </c>
      <c r="E213" s="16" t="s">
        <v>747</v>
      </c>
      <c r="F213" s="15" t="s">
        <v>109</v>
      </c>
      <c r="G213" s="15" t="s">
        <v>748</v>
      </c>
      <c r="H213" s="45"/>
      <c r="I213" s="45"/>
      <c r="J213" s="15" t="s">
        <v>2</v>
      </c>
      <c r="K213" s="11">
        <v>43131</v>
      </c>
      <c r="L213" s="11">
        <v>43190</v>
      </c>
      <c r="M213" s="27" t="s">
        <v>749</v>
      </c>
      <c r="N213" s="28" t="s">
        <v>279</v>
      </c>
      <c r="O213" s="24">
        <f>5618.11-138.99-4.05</f>
        <v>5475.07</v>
      </c>
      <c r="P213" s="72" t="s">
        <v>750</v>
      </c>
      <c r="Q213" s="88" t="s">
        <v>751</v>
      </c>
    </row>
    <row r="214" spans="1:17" ht="52.8">
      <c r="A214" s="6">
        <v>207</v>
      </c>
      <c r="B214" s="61">
        <v>4165</v>
      </c>
      <c r="C214" s="85">
        <v>2001090570</v>
      </c>
      <c r="D214" s="2">
        <v>205</v>
      </c>
      <c r="E214" s="16" t="s">
        <v>752</v>
      </c>
      <c r="F214" s="15" t="s">
        <v>109</v>
      </c>
      <c r="G214" s="15" t="s">
        <v>753</v>
      </c>
      <c r="H214" s="45"/>
      <c r="I214" s="45"/>
      <c r="J214" s="15" t="s">
        <v>2</v>
      </c>
      <c r="K214" s="11" t="s">
        <v>551</v>
      </c>
      <c r="L214" s="11">
        <v>43190</v>
      </c>
      <c r="M214" s="27" t="s">
        <v>754</v>
      </c>
      <c r="N214" s="28" t="s">
        <v>279</v>
      </c>
      <c r="O214" s="24">
        <v>5650.42</v>
      </c>
      <c r="P214" s="72" t="s">
        <v>755</v>
      </c>
      <c r="Q214" s="49" t="s">
        <v>756</v>
      </c>
    </row>
    <row r="215" spans="1:17" ht="52.8">
      <c r="A215" s="6">
        <v>208</v>
      </c>
      <c r="B215" s="61">
        <v>4166</v>
      </c>
      <c r="C215" s="85">
        <v>2001090780</v>
      </c>
      <c r="D215" s="2">
        <v>206</v>
      </c>
      <c r="E215" s="16" t="s">
        <v>757</v>
      </c>
      <c r="F215" s="15" t="s">
        <v>109</v>
      </c>
      <c r="G215" s="15" t="s">
        <v>758</v>
      </c>
      <c r="H215" s="45"/>
      <c r="I215" s="45"/>
      <c r="J215" s="15" t="s">
        <v>2</v>
      </c>
      <c r="K215" s="17" t="s">
        <v>237</v>
      </c>
      <c r="L215" s="17">
        <v>43190</v>
      </c>
      <c r="M215" s="27" t="s">
        <v>759</v>
      </c>
      <c r="N215" s="27" t="s">
        <v>569</v>
      </c>
      <c r="O215" s="24">
        <v>6643.83</v>
      </c>
      <c r="P215" s="72" t="s">
        <v>760</v>
      </c>
      <c r="Q215" s="88" t="s">
        <v>761</v>
      </c>
    </row>
    <row r="216" spans="1:17" ht="26.4">
      <c r="A216" s="6">
        <v>209</v>
      </c>
      <c r="B216" s="61">
        <v>4167</v>
      </c>
      <c r="C216" s="85">
        <v>2001091740</v>
      </c>
      <c r="D216" s="2">
        <v>207</v>
      </c>
      <c r="E216" s="16" t="s">
        <v>762</v>
      </c>
      <c r="F216" s="15" t="s">
        <v>109</v>
      </c>
      <c r="G216" s="15" t="s">
        <v>763</v>
      </c>
      <c r="H216" s="45"/>
      <c r="I216" s="45"/>
      <c r="J216" s="15" t="s">
        <v>2</v>
      </c>
      <c r="K216" s="17" t="s">
        <v>764</v>
      </c>
      <c r="L216" s="17">
        <v>43190</v>
      </c>
      <c r="M216" s="27" t="s">
        <v>765</v>
      </c>
      <c r="N216" s="28" t="s">
        <v>631</v>
      </c>
      <c r="O216" s="24">
        <v>4051.39</v>
      </c>
      <c r="P216" s="72" t="s">
        <v>766</v>
      </c>
      <c r="Q216" s="88" t="s">
        <v>575</v>
      </c>
    </row>
    <row r="217" spans="1:17" ht="60">
      <c r="A217" s="6">
        <v>210</v>
      </c>
      <c r="B217" s="61">
        <v>4168</v>
      </c>
      <c r="C217" s="85">
        <v>2000420840</v>
      </c>
      <c r="D217" s="2">
        <v>208</v>
      </c>
      <c r="E217" s="16" t="s">
        <v>767</v>
      </c>
      <c r="F217" s="15" t="s">
        <v>109</v>
      </c>
      <c r="G217" s="15" t="s">
        <v>382</v>
      </c>
      <c r="H217" s="95"/>
      <c r="I217" s="15"/>
      <c r="J217" s="15" t="s">
        <v>2</v>
      </c>
      <c r="K217" s="11">
        <v>43007</v>
      </c>
      <c r="L217" s="11" t="s">
        <v>257</v>
      </c>
      <c r="M217" s="27" t="s">
        <v>768</v>
      </c>
      <c r="N217" s="27" t="s">
        <v>769</v>
      </c>
      <c r="O217" s="54">
        <v>1766.53</v>
      </c>
      <c r="P217" s="72" t="s">
        <v>770</v>
      </c>
      <c r="Q217" s="52" t="s">
        <v>771</v>
      </c>
    </row>
    <row r="218" spans="1:17" ht="36.75" customHeight="1">
      <c r="A218" s="6">
        <v>211</v>
      </c>
      <c r="B218" s="61">
        <v>4169</v>
      </c>
      <c r="C218" s="85">
        <v>2001092860</v>
      </c>
      <c r="D218" s="2">
        <v>209</v>
      </c>
      <c r="E218" s="16" t="s">
        <v>772</v>
      </c>
      <c r="F218" s="15" t="s">
        <v>109</v>
      </c>
      <c r="G218" s="15" t="s">
        <v>744</v>
      </c>
      <c r="H218" s="45"/>
      <c r="I218" s="45"/>
      <c r="J218" s="15" t="s">
        <v>2</v>
      </c>
      <c r="K218" s="17" t="s">
        <v>773</v>
      </c>
      <c r="L218" s="17">
        <v>43190</v>
      </c>
      <c r="M218" s="27" t="s">
        <v>774</v>
      </c>
      <c r="N218" s="28" t="s">
        <v>775</v>
      </c>
      <c r="O218" s="24">
        <v>3417.79</v>
      </c>
      <c r="P218" s="72" t="s">
        <v>34</v>
      </c>
      <c r="Q218" s="49"/>
    </row>
    <row r="219" spans="1:17" ht="24.75" customHeight="1">
      <c r="A219" s="6">
        <v>212</v>
      </c>
      <c r="B219" s="61">
        <v>4170</v>
      </c>
      <c r="C219" s="85">
        <v>2001093800</v>
      </c>
      <c r="D219" s="2">
        <v>210</v>
      </c>
      <c r="E219" s="16" t="s">
        <v>776</v>
      </c>
      <c r="F219" s="15" t="s">
        <v>109</v>
      </c>
      <c r="G219" s="15" t="s">
        <v>777</v>
      </c>
      <c r="H219" s="45"/>
      <c r="I219" s="45"/>
      <c r="J219" s="15" t="s">
        <v>2</v>
      </c>
      <c r="K219" s="11" t="s">
        <v>265</v>
      </c>
      <c r="L219" s="11">
        <v>43190</v>
      </c>
      <c r="M219" s="27" t="s">
        <v>778</v>
      </c>
      <c r="N219" s="28" t="s">
        <v>435</v>
      </c>
      <c r="O219" s="24">
        <v>1344.32</v>
      </c>
      <c r="P219" s="72" t="s">
        <v>779</v>
      </c>
      <c r="Q219" s="49"/>
    </row>
    <row r="220" spans="1:17" ht="52.8">
      <c r="A220" s="6">
        <v>213</v>
      </c>
      <c r="B220" s="61">
        <v>4171</v>
      </c>
      <c r="C220" s="85">
        <v>2001094070</v>
      </c>
      <c r="D220" s="2">
        <v>211</v>
      </c>
      <c r="E220" s="16" t="s">
        <v>780</v>
      </c>
      <c r="F220" s="15" t="s">
        <v>109</v>
      </c>
      <c r="G220" s="15" t="s">
        <v>781</v>
      </c>
      <c r="H220" s="45"/>
      <c r="I220" s="45"/>
      <c r="J220" s="15" t="s">
        <v>2</v>
      </c>
      <c r="K220" s="11" t="s">
        <v>782</v>
      </c>
      <c r="L220" s="11">
        <v>43190</v>
      </c>
      <c r="M220" s="27" t="s">
        <v>783</v>
      </c>
      <c r="N220" s="28" t="s">
        <v>435</v>
      </c>
      <c r="O220" s="24">
        <v>1432.19</v>
      </c>
      <c r="P220" s="72" t="s">
        <v>784</v>
      </c>
      <c r="Q220" s="49" t="s">
        <v>655</v>
      </c>
    </row>
    <row r="221" spans="1:17" ht="52.8">
      <c r="A221" s="6">
        <v>214</v>
      </c>
      <c r="B221" s="61">
        <v>4172</v>
      </c>
      <c r="C221" s="85">
        <v>2001095150</v>
      </c>
      <c r="D221" s="2">
        <v>212</v>
      </c>
      <c r="E221" s="16" t="s">
        <v>785</v>
      </c>
      <c r="F221" s="15" t="s">
        <v>109</v>
      </c>
      <c r="G221" s="15" t="s">
        <v>786</v>
      </c>
      <c r="H221" s="45"/>
      <c r="I221" s="45"/>
      <c r="J221" s="15" t="s">
        <v>2</v>
      </c>
      <c r="K221" s="11" t="s">
        <v>533</v>
      </c>
      <c r="L221" s="11">
        <v>43190</v>
      </c>
      <c r="M221" s="27" t="s">
        <v>787</v>
      </c>
      <c r="N221" s="28" t="s">
        <v>788</v>
      </c>
      <c r="O221" s="24">
        <v>1466.62</v>
      </c>
      <c r="P221" s="72" t="s">
        <v>789</v>
      </c>
      <c r="Q221" s="49" t="s">
        <v>790</v>
      </c>
    </row>
    <row r="222" spans="1:17" ht="36.75" customHeight="1">
      <c r="A222" s="6">
        <v>215</v>
      </c>
      <c r="B222" s="61">
        <v>4173</v>
      </c>
      <c r="C222" s="85">
        <v>2001095360</v>
      </c>
      <c r="D222" s="2">
        <v>213</v>
      </c>
      <c r="E222" s="16" t="s">
        <v>791</v>
      </c>
      <c r="F222" s="15" t="s">
        <v>109</v>
      </c>
      <c r="G222" s="15" t="s">
        <v>781</v>
      </c>
      <c r="H222" s="45"/>
      <c r="I222" s="45"/>
      <c r="J222" s="15" t="s">
        <v>2</v>
      </c>
      <c r="K222" s="11" t="s">
        <v>792</v>
      </c>
      <c r="L222" s="11">
        <v>43190</v>
      </c>
      <c r="M222" s="27" t="s">
        <v>793</v>
      </c>
      <c r="N222" s="27" t="s">
        <v>569</v>
      </c>
      <c r="O222" s="24">
        <v>7198.64</v>
      </c>
      <c r="P222" s="72" t="s">
        <v>34</v>
      </c>
      <c r="Q222" s="49"/>
    </row>
    <row r="223" spans="1:17" ht="52.8">
      <c r="A223" s="6">
        <v>216</v>
      </c>
      <c r="B223" s="61">
        <v>4174</v>
      </c>
      <c r="C223" s="85">
        <v>2001096190</v>
      </c>
      <c r="D223" s="2">
        <v>214</v>
      </c>
      <c r="E223" s="16" t="s">
        <v>794</v>
      </c>
      <c r="F223" s="15" t="s">
        <v>109</v>
      </c>
      <c r="G223" s="15" t="s">
        <v>795</v>
      </c>
      <c r="H223" s="45"/>
      <c r="I223" s="45"/>
      <c r="J223" s="15" t="s">
        <v>2</v>
      </c>
      <c r="K223" s="11" t="s">
        <v>243</v>
      </c>
      <c r="L223" s="11" t="s">
        <v>796</v>
      </c>
      <c r="M223" s="27" t="s">
        <v>797</v>
      </c>
      <c r="N223" s="28" t="s">
        <v>483</v>
      </c>
      <c r="O223" s="24">
        <v>2054.48</v>
      </c>
      <c r="P223" s="72" t="s">
        <v>798</v>
      </c>
      <c r="Q223" s="49" t="s">
        <v>655</v>
      </c>
    </row>
    <row r="224" spans="1:17" ht="52.8">
      <c r="A224" s="6">
        <v>217</v>
      </c>
      <c r="B224" s="61">
        <v>4175</v>
      </c>
      <c r="C224" s="85">
        <v>2001096280</v>
      </c>
      <c r="D224" s="2">
        <v>215</v>
      </c>
      <c r="E224" s="16" t="s">
        <v>799</v>
      </c>
      <c r="F224" s="15" t="s">
        <v>109</v>
      </c>
      <c r="G224" s="15" t="s">
        <v>800</v>
      </c>
      <c r="H224" s="45"/>
      <c r="I224" s="45"/>
      <c r="J224" s="15" t="s">
        <v>2</v>
      </c>
      <c r="K224" s="11" t="s">
        <v>111</v>
      </c>
      <c r="L224" s="11">
        <v>43190</v>
      </c>
      <c r="M224" s="27" t="s">
        <v>801</v>
      </c>
      <c r="N224" s="28" t="s">
        <v>491</v>
      </c>
      <c r="O224" s="24">
        <v>3578.8</v>
      </c>
      <c r="P224" s="72" t="s">
        <v>802</v>
      </c>
      <c r="Q224" s="49" t="s">
        <v>803</v>
      </c>
    </row>
    <row r="225" spans="1:17" ht="36.75" customHeight="1">
      <c r="A225" s="6">
        <v>218</v>
      </c>
      <c r="B225" s="61">
        <v>4176</v>
      </c>
      <c r="C225" s="85">
        <v>2001096360</v>
      </c>
      <c r="D225" s="2">
        <v>216</v>
      </c>
      <c r="E225" s="16" t="s">
        <v>804</v>
      </c>
      <c r="F225" s="15" t="s">
        <v>109</v>
      </c>
      <c r="G225" s="15" t="s">
        <v>781</v>
      </c>
      <c r="H225" s="45"/>
      <c r="I225" s="45"/>
      <c r="J225" s="15" t="s">
        <v>2</v>
      </c>
      <c r="K225" s="11" t="s">
        <v>284</v>
      </c>
      <c r="L225" s="11">
        <v>43190</v>
      </c>
      <c r="M225" s="27" t="s">
        <v>805</v>
      </c>
      <c r="N225" s="28" t="s">
        <v>468</v>
      </c>
      <c r="O225" s="24">
        <v>1338.83</v>
      </c>
      <c r="P225" s="72" t="s">
        <v>34</v>
      </c>
      <c r="Q225" s="49"/>
    </row>
    <row r="226" spans="1:17" ht="36.75" customHeight="1">
      <c r="A226" s="6">
        <v>219</v>
      </c>
      <c r="B226" s="61">
        <v>4177</v>
      </c>
      <c r="C226" s="85">
        <v>2001096430</v>
      </c>
      <c r="D226" s="2">
        <v>217</v>
      </c>
      <c r="E226" s="16" t="s">
        <v>806</v>
      </c>
      <c r="F226" s="15" t="s">
        <v>109</v>
      </c>
      <c r="G226" s="15" t="s">
        <v>807</v>
      </c>
      <c r="H226" s="45"/>
      <c r="I226" s="45"/>
      <c r="J226" s="15" t="s">
        <v>2</v>
      </c>
      <c r="K226" s="17" t="s">
        <v>808</v>
      </c>
      <c r="L226" s="17">
        <v>43190</v>
      </c>
      <c r="M226" s="27" t="s">
        <v>809</v>
      </c>
      <c r="N226" s="27" t="s">
        <v>452</v>
      </c>
      <c r="O226" s="24">
        <v>7999.93</v>
      </c>
      <c r="P226" s="72" t="s">
        <v>34</v>
      </c>
      <c r="Q226" s="49"/>
    </row>
    <row r="227" spans="1:17" ht="52.8">
      <c r="A227" s="6">
        <v>220</v>
      </c>
      <c r="B227" s="61">
        <v>4178</v>
      </c>
      <c r="C227" s="85">
        <v>2001096500</v>
      </c>
      <c r="D227" s="2">
        <v>218</v>
      </c>
      <c r="E227" s="16" t="s">
        <v>810</v>
      </c>
      <c r="F227" s="15" t="s">
        <v>109</v>
      </c>
      <c r="G227" s="15" t="s">
        <v>795</v>
      </c>
      <c r="H227" s="45"/>
      <c r="I227" s="45"/>
      <c r="J227" s="15" t="s">
        <v>2</v>
      </c>
      <c r="K227" s="11" t="s">
        <v>567</v>
      </c>
      <c r="L227" s="11">
        <v>43190</v>
      </c>
      <c r="M227" s="27" t="s">
        <v>811</v>
      </c>
      <c r="N227" s="28" t="s">
        <v>435</v>
      </c>
      <c r="O227" s="24">
        <v>1632.98</v>
      </c>
      <c r="P227" s="72" t="s">
        <v>812</v>
      </c>
      <c r="Q227" s="49" t="s">
        <v>485</v>
      </c>
    </row>
    <row r="228" spans="1:17" ht="52.8">
      <c r="A228" s="6">
        <v>221</v>
      </c>
      <c r="B228" s="61">
        <v>4179</v>
      </c>
      <c r="C228" s="85">
        <v>2001096540</v>
      </c>
      <c r="D228" s="2">
        <v>219</v>
      </c>
      <c r="E228" s="16" t="s">
        <v>813</v>
      </c>
      <c r="F228" s="15" t="s">
        <v>109</v>
      </c>
      <c r="G228" s="15" t="s">
        <v>814</v>
      </c>
      <c r="H228" s="45"/>
      <c r="I228" s="45"/>
      <c r="J228" s="15" t="s">
        <v>2</v>
      </c>
      <c r="K228" s="11" t="s">
        <v>740</v>
      </c>
      <c r="L228" s="11">
        <v>43190</v>
      </c>
      <c r="M228" s="27" t="s">
        <v>815</v>
      </c>
      <c r="N228" s="28" t="s">
        <v>468</v>
      </c>
      <c r="O228" s="24">
        <v>1321.31</v>
      </c>
      <c r="P228" s="72" t="s">
        <v>816</v>
      </c>
      <c r="Q228" s="49" t="s">
        <v>817</v>
      </c>
    </row>
    <row r="229" spans="1:17" ht="66">
      <c r="A229" s="6">
        <v>222</v>
      </c>
      <c r="B229" s="61">
        <v>4180</v>
      </c>
      <c r="C229" s="96">
        <v>2001096570</v>
      </c>
      <c r="D229" s="2">
        <v>220</v>
      </c>
      <c r="E229" s="16" t="s">
        <v>818</v>
      </c>
      <c r="F229" s="20" t="s">
        <v>109</v>
      </c>
      <c r="G229" s="20" t="s">
        <v>819</v>
      </c>
      <c r="H229" s="45"/>
      <c r="I229" s="45"/>
      <c r="J229" s="20" t="s">
        <v>2</v>
      </c>
      <c r="K229" s="11" t="s">
        <v>820</v>
      </c>
      <c r="L229" s="11">
        <v>43190</v>
      </c>
      <c r="M229" s="27" t="s">
        <v>821</v>
      </c>
      <c r="N229" s="28" t="s">
        <v>491</v>
      </c>
      <c r="O229" s="29">
        <f>3547.42-1292.6-2084.51</f>
        <v>170.30999999999995</v>
      </c>
      <c r="P229" s="72" t="s">
        <v>822</v>
      </c>
      <c r="Q229" s="88" t="s">
        <v>823</v>
      </c>
    </row>
    <row r="230" spans="1:17" ht="52.8">
      <c r="A230" s="6">
        <v>223</v>
      </c>
      <c r="B230" s="61">
        <v>4181</v>
      </c>
      <c r="C230" s="85">
        <v>2001097280</v>
      </c>
      <c r="D230" s="2">
        <v>221</v>
      </c>
      <c r="E230" s="16" t="s">
        <v>824</v>
      </c>
      <c r="F230" s="15" t="s">
        <v>109</v>
      </c>
      <c r="G230" s="15" t="s">
        <v>731</v>
      </c>
      <c r="H230" s="45"/>
      <c r="I230" s="45"/>
      <c r="J230" s="15" t="s">
        <v>2</v>
      </c>
      <c r="K230" s="11" t="s">
        <v>825</v>
      </c>
      <c r="L230" s="11" t="s">
        <v>128</v>
      </c>
      <c r="M230" s="27" t="s">
        <v>826</v>
      </c>
      <c r="N230" s="28" t="s">
        <v>709</v>
      </c>
      <c r="O230" s="24">
        <v>1064.08</v>
      </c>
      <c r="P230" s="72" t="s">
        <v>827</v>
      </c>
      <c r="Q230" s="88" t="s">
        <v>828</v>
      </c>
    </row>
    <row r="231" spans="1:17" ht="52.8">
      <c r="A231" s="6">
        <v>224</v>
      </c>
      <c r="B231" s="61">
        <v>4182</v>
      </c>
      <c r="C231" s="85">
        <v>2001097410</v>
      </c>
      <c r="D231" s="2">
        <v>222</v>
      </c>
      <c r="E231" s="16" t="s">
        <v>829</v>
      </c>
      <c r="F231" s="15" t="s">
        <v>109</v>
      </c>
      <c r="G231" s="15" t="s">
        <v>830</v>
      </c>
      <c r="H231" s="45"/>
      <c r="I231" s="45"/>
      <c r="J231" s="15" t="s">
        <v>2</v>
      </c>
      <c r="K231" s="11" t="s">
        <v>215</v>
      </c>
      <c r="L231" s="11">
        <v>43190</v>
      </c>
      <c r="M231" s="27" t="s">
        <v>831</v>
      </c>
      <c r="N231" s="27" t="s">
        <v>569</v>
      </c>
      <c r="O231" s="24">
        <v>7188.03</v>
      </c>
      <c r="P231" s="72" t="s">
        <v>832</v>
      </c>
      <c r="Q231" s="49" t="s">
        <v>833</v>
      </c>
    </row>
    <row r="232" spans="1:17" ht="52.8">
      <c r="A232" s="6">
        <v>225</v>
      </c>
      <c r="B232" s="61">
        <v>4183</v>
      </c>
      <c r="C232" s="85">
        <v>2001097570</v>
      </c>
      <c r="D232" s="2">
        <v>223</v>
      </c>
      <c r="E232" s="16" t="s">
        <v>834</v>
      </c>
      <c r="F232" s="15" t="s">
        <v>109</v>
      </c>
      <c r="G232" s="15" t="s">
        <v>835</v>
      </c>
      <c r="H232" s="45"/>
      <c r="I232" s="45"/>
      <c r="J232" s="15" t="s">
        <v>2</v>
      </c>
      <c r="K232" s="17">
        <v>43131</v>
      </c>
      <c r="L232" s="17">
        <v>43190</v>
      </c>
      <c r="M232" s="27" t="s">
        <v>836</v>
      </c>
      <c r="N232" s="27" t="s">
        <v>569</v>
      </c>
      <c r="O232" s="24">
        <v>6810.2</v>
      </c>
      <c r="P232" s="72" t="s">
        <v>837</v>
      </c>
      <c r="Q232" s="49" t="s">
        <v>838</v>
      </c>
    </row>
    <row r="233" spans="1:17" ht="24.75" customHeight="1">
      <c r="A233" s="6">
        <v>226</v>
      </c>
      <c r="B233" s="61">
        <v>4184</v>
      </c>
      <c r="C233" s="85">
        <v>2001097620</v>
      </c>
      <c r="D233" s="2">
        <v>224</v>
      </c>
      <c r="E233" s="16" t="s">
        <v>839</v>
      </c>
      <c r="F233" s="15" t="s">
        <v>109</v>
      </c>
      <c r="G233" s="15" t="s">
        <v>369</v>
      </c>
      <c r="H233" s="45"/>
      <c r="I233" s="45"/>
      <c r="J233" s="15" t="s">
        <v>2</v>
      </c>
      <c r="K233" s="11" t="s">
        <v>840</v>
      </c>
      <c r="L233" s="11" t="s">
        <v>128</v>
      </c>
      <c r="M233" s="27" t="s">
        <v>841</v>
      </c>
      <c r="N233" s="28" t="s">
        <v>631</v>
      </c>
      <c r="O233" s="24">
        <v>4029.98</v>
      </c>
      <c r="P233" s="72" t="s">
        <v>842</v>
      </c>
      <c r="Q233" s="49"/>
    </row>
    <row r="234" spans="1:17" ht="36.75" customHeight="1">
      <c r="A234" s="6">
        <v>227</v>
      </c>
      <c r="B234" s="61">
        <v>4185</v>
      </c>
      <c r="C234" s="85">
        <v>2001098070</v>
      </c>
      <c r="D234" s="2">
        <v>225</v>
      </c>
      <c r="E234" s="16" t="s">
        <v>843</v>
      </c>
      <c r="F234" s="15" t="s">
        <v>109</v>
      </c>
      <c r="G234" s="15" t="s">
        <v>707</v>
      </c>
      <c r="H234" s="45"/>
      <c r="I234" s="45"/>
      <c r="J234" s="15" t="s">
        <v>2</v>
      </c>
      <c r="K234" s="11" t="s">
        <v>284</v>
      </c>
      <c r="L234" s="11">
        <v>43190</v>
      </c>
      <c r="M234" s="27" t="s">
        <v>844</v>
      </c>
      <c r="N234" s="27" t="s">
        <v>491</v>
      </c>
      <c r="O234" s="24">
        <v>7707.38</v>
      </c>
      <c r="P234" s="72" t="s">
        <v>34</v>
      </c>
      <c r="Q234" s="49"/>
    </row>
    <row r="235" spans="1:17" ht="52.8">
      <c r="A235" s="6">
        <v>228</v>
      </c>
      <c r="B235" s="61">
        <v>4186</v>
      </c>
      <c r="C235" s="85">
        <v>2001098120</v>
      </c>
      <c r="D235" s="2">
        <v>226</v>
      </c>
      <c r="E235" s="16" t="s">
        <v>845</v>
      </c>
      <c r="F235" s="15" t="s">
        <v>109</v>
      </c>
      <c r="G235" s="15" t="s">
        <v>712</v>
      </c>
      <c r="H235" s="45"/>
      <c r="I235" s="45"/>
      <c r="J235" s="15" t="s">
        <v>2</v>
      </c>
      <c r="K235" s="11" t="s">
        <v>167</v>
      </c>
      <c r="L235" s="11">
        <v>43190</v>
      </c>
      <c r="M235" s="27" t="s">
        <v>846</v>
      </c>
      <c r="N235" s="56" t="s">
        <v>483</v>
      </c>
      <c r="O235" s="24">
        <v>1524.32</v>
      </c>
      <c r="P235" s="72" t="s">
        <v>847</v>
      </c>
      <c r="Q235" s="49" t="s">
        <v>628</v>
      </c>
    </row>
    <row r="236" spans="1:17" ht="52.8">
      <c r="A236" s="6">
        <v>229</v>
      </c>
      <c r="B236" s="61">
        <v>4187</v>
      </c>
      <c r="C236" s="85">
        <v>2001099080</v>
      </c>
      <c r="D236" s="2">
        <v>227</v>
      </c>
      <c r="E236" s="16" t="s">
        <v>848</v>
      </c>
      <c r="F236" s="15" t="s">
        <v>109</v>
      </c>
      <c r="G236" s="15" t="s">
        <v>849</v>
      </c>
      <c r="H236" s="45"/>
      <c r="I236" s="45"/>
      <c r="J236" s="15" t="s">
        <v>2</v>
      </c>
      <c r="K236" s="17" t="s">
        <v>850</v>
      </c>
      <c r="L236" s="17">
        <v>43190</v>
      </c>
      <c r="M236" s="27" t="s">
        <v>851</v>
      </c>
      <c r="N236" s="28" t="s">
        <v>279</v>
      </c>
      <c r="O236" s="24">
        <v>1433.89</v>
      </c>
      <c r="P236" s="72" t="s">
        <v>852</v>
      </c>
      <c r="Q236" s="49" t="s">
        <v>790</v>
      </c>
    </row>
    <row r="237" spans="1:17" ht="24.75" customHeight="1">
      <c r="A237" s="6">
        <v>230</v>
      </c>
      <c r="B237" s="61">
        <v>4188</v>
      </c>
      <c r="C237" s="85">
        <v>2001100080</v>
      </c>
      <c r="D237" s="2">
        <v>228</v>
      </c>
      <c r="E237" s="16" t="s">
        <v>853</v>
      </c>
      <c r="F237" s="15" t="s">
        <v>109</v>
      </c>
      <c r="G237" s="15" t="s">
        <v>777</v>
      </c>
      <c r="H237" s="45"/>
      <c r="I237" s="45"/>
      <c r="J237" s="15" t="s">
        <v>2</v>
      </c>
      <c r="K237" s="11" t="s">
        <v>284</v>
      </c>
      <c r="L237" s="11">
        <v>43190</v>
      </c>
      <c r="M237" s="55">
        <v>2</v>
      </c>
      <c r="N237" s="28"/>
      <c r="O237" s="24">
        <v>8725.19</v>
      </c>
      <c r="P237" s="72"/>
      <c r="Q237" s="49"/>
    </row>
    <row r="238" spans="1:17" ht="52.8">
      <c r="A238" s="6">
        <v>231</v>
      </c>
      <c r="B238" s="61">
        <v>4189</v>
      </c>
      <c r="C238" s="85">
        <v>2001100360</v>
      </c>
      <c r="D238" s="2">
        <v>229</v>
      </c>
      <c r="E238" s="16" t="s">
        <v>854</v>
      </c>
      <c r="F238" s="15" t="s">
        <v>109</v>
      </c>
      <c r="G238" s="15" t="s">
        <v>855</v>
      </c>
      <c r="H238" s="45"/>
      <c r="I238" s="45"/>
      <c r="J238" s="15" t="s">
        <v>2</v>
      </c>
      <c r="K238" s="17">
        <v>43131</v>
      </c>
      <c r="L238" s="17">
        <v>43190</v>
      </c>
      <c r="M238" s="27" t="s">
        <v>856</v>
      </c>
      <c r="N238" s="60" t="s">
        <v>491</v>
      </c>
      <c r="O238" s="24">
        <v>7775.13</v>
      </c>
      <c r="P238" s="72" t="s">
        <v>857</v>
      </c>
      <c r="Q238" s="49" t="s">
        <v>485</v>
      </c>
    </row>
    <row r="239" spans="1:17" ht="36.75" customHeight="1">
      <c r="A239" s="6">
        <v>232</v>
      </c>
      <c r="B239" s="61">
        <v>4190</v>
      </c>
      <c r="C239" s="85">
        <v>2001103050</v>
      </c>
      <c r="D239" s="2">
        <v>230</v>
      </c>
      <c r="E239" s="16" t="s">
        <v>858</v>
      </c>
      <c r="F239" s="15" t="s">
        <v>109</v>
      </c>
      <c r="G239" s="15" t="s">
        <v>582</v>
      </c>
      <c r="H239" s="45"/>
      <c r="I239" s="45"/>
      <c r="J239" s="15" t="s">
        <v>2</v>
      </c>
      <c r="K239" s="17" t="s">
        <v>625</v>
      </c>
      <c r="L239" s="17">
        <v>43190</v>
      </c>
      <c r="M239" s="27" t="s">
        <v>859</v>
      </c>
      <c r="N239" s="27" t="s">
        <v>456</v>
      </c>
      <c r="O239" s="24">
        <v>8160.45</v>
      </c>
      <c r="P239" s="72" t="s">
        <v>34</v>
      </c>
      <c r="Q239" s="49"/>
    </row>
    <row r="240" spans="1:17" ht="24.75" customHeight="1">
      <c r="A240" s="6">
        <v>233</v>
      </c>
      <c r="B240" s="61">
        <v>4191</v>
      </c>
      <c r="C240" s="85">
        <v>2001103530</v>
      </c>
      <c r="D240" s="2">
        <v>231</v>
      </c>
      <c r="E240" s="16" t="s">
        <v>860</v>
      </c>
      <c r="F240" s="15" t="s">
        <v>121</v>
      </c>
      <c r="G240" s="15" t="s">
        <v>861</v>
      </c>
      <c r="H240" s="45"/>
      <c r="I240" s="45"/>
      <c r="J240" s="15" t="s">
        <v>2</v>
      </c>
      <c r="K240" s="11" t="s">
        <v>284</v>
      </c>
      <c r="L240" s="11">
        <v>43190</v>
      </c>
      <c r="M240" s="27" t="s">
        <v>862</v>
      </c>
      <c r="N240" s="28" t="s">
        <v>125</v>
      </c>
      <c r="O240" s="24">
        <v>5839.55</v>
      </c>
      <c r="P240" s="72" t="s">
        <v>863</v>
      </c>
      <c r="Q240" s="49"/>
    </row>
    <row r="241" spans="1:17" ht="52.8">
      <c r="A241" s="6">
        <v>234</v>
      </c>
      <c r="B241" s="61">
        <v>4192</v>
      </c>
      <c r="C241" s="85">
        <v>2001103900</v>
      </c>
      <c r="D241" s="2">
        <v>232</v>
      </c>
      <c r="E241" s="16" t="s">
        <v>864</v>
      </c>
      <c r="F241" s="15" t="s">
        <v>109</v>
      </c>
      <c r="G241" s="15" t="s">
        <v>369</v>
      </c>
      <c r="H241" s="45"/>
      <c r="I241" s="45"/>
      <c r="J241" s="15" t="s">
        <v>2</v>
      </c>
      <c r="K241" s="11" t="s">
        <v>850</v>
      </c>
      <c r="L241" s="11">
        <v>43190</v>
      </c>
      <c r="M241" s="27" t="s">
        <v>865</v>
      </c>
      <c r="N241" s="27" t="s">
        <v>491</v>
      </c>
      <c r="O241" s="24">
        <v>9525.09</v>
      </c>
      <c r="P241" s="72" t="s">
        <v>866</v>
      </c>
      <c r="Q241" s="49" t="s">
        <v>867</v>
      </c>
    </row>
    <row r="242" spans="1:17" ht="26.4">
      <c r="A242" s="6">
        <v>235</v>
      </c>
      <c r="B242" s="61">
        <v>4193</v>
      </c>
      <c r="C242" s="85">
        <v>2001104030</v>
      </c>
      <c r="D242" s="2">
        <v>233</v>
      </c>
      <c r="E242" s="16" t="s">
        <v>868</v>
      </c>
      <c r="F242" s="15" t="s">
        <v>109</v>
      </c>
      <c r="G242" s="15" t="s">
        <v>562</v>
      </c>
      <c r="H242" s="45"/>
      <c r="I242" s="45"/>
      <c r="J242" s="15" t="s">
        <v>2</v>
      </c>
      <c r="K242" s="11" t="s">
        <v>426</v>
      </c>
      <c r="L242" s="11">
        <v>43190</v>
      </c>
      <c r="M242" s="27" t="s">
        <v>869</v>
      </c>
      <c r="N242" s="28" t="s">
        <v>870</v>
      </c>
      <c r="O242" s="24">
        <v>1868.32</v>
      </c>
      <c r="P242" s="72" t="s">
        <v>871</v>
      </c>
      <c r="Q242" s="49" t="s">
        <v>872</v>
      </c>
    </row>
    <row r="243" spans="1:17" ht="36.75" customHeight="1">
      <c r="A243" s="6">
        <v>236</v>
      </c>
      <c r="B243" s="61">
        <v>4194</v>
      </c>
      <c r="C243" s="85">
        <v>2001104040</v>
      </c>
      <c r="D243" s="2">
        <v>234</v>
      </c>
      <c r="E243" s="16" t="s">
        <v>873</v>
      </c>
      <c r="F243" s="15" t="s">
        <v>109</v>
      </c>
      <c r="G243" s="15" t="s">
        <v>830</v>
      </c>
      <c r="H243" s="45"/>
      <c r="I243" s="45"/>
      <c r="J243" s="15" t="s">
        <v>2</v>
      </c>
      <c r="K243" s="17" t="s">
        <v>874</v>
      </c>
      <c r="L243" s="17">
        <v>43190</v>
      </c>
      <c r="M243" s="27" t="s">
        <v>875</v>
      </c>
      <c r="N243" s="28" t="s">
        <v>870</v>
      </c>
      <c r="O243" s="24">
        <v>5342.13</v>
      </c>
      <c r="P243" s="72" t="s">
        <v>34</v>
      </c>
      <c r="Q243" s="49"/>
    </row>
    <row r="244" spans="1:17" ht="52.8">
      <c r="A244" s="6">
        <v>237</v>
      </c>
      <c r="B244" s="61">
        <v>4195</v>
      </c>
      <c r="C244" s="85">
        <v>2001104130</v>
      </c>
      <c r="D244" s="2">
        <v>235</v>
      </c>
      <c r="E244" s="16" t="s">
        <v>876</v>
      </c>
      <c r="F244" s="15" t="s">
        <v>109</v>
      </c>
      <c r="G244" s="15" t="s">
        <v>777</v>
      </c>
      <c r="H244" s="45"/>
      <c r="I244" s="45"/>
      <c r="J244" s="15" t="s">
        <v>2</v>
      </c>
      <c r="K244" s="17" t="s">
        <v>584</v>
      </c>
      <c r="L244" s="17">
        <v>43190</v>
      </c>
      <c r="M244" s="27" t="s">
        <v>877</v>
      </c>
      <c r="N244" s="56" t="s">
        <v>870</v>
      </c>
      <c r="O244" s="24">
        <v>4192.04</v>
      </c>
      <c r="P244" s="72" t="s">
        <v>878</v>
      </c>
      <c r="Q244" s="49" t="s">
        <v>879</v>
      </c>
    </row>
    <row r="245" spans="1:17" ht="36.75" customHeight="1">
      <c r="A245" s="6">
        <v>238</v>
      </c>
      <c r="B245" s="61">
        <v>4196</v>
      </c>
      <c r="C245" s="85">
        <v>2001104240</v>
      </c>
      <c r="D245" s="2">
        <v>236</v>
      </c>
      <c r="E245" s="16" t="s">
        <v>880</v>
      </c>
      <c r="F245" s="15" t="s">
        <v>121</v>
      </c>
      <c r="G245" s="15" t="s">
        <v>146</v>
      </c>
      <c r="H245" s="45"/>
      <c r="I245" s="45"/>
      <c r="J245" s="15" t="s">
        <v>2</v>
      </c>
      <c r="K245" s="11" t="s">
        <v>284</v>
      </c>
      <c r="L245" s="11">
        <v>43190</v>
      </c>
      <c r="M245" s="27" t="s">
        <v>881</v>
      </c>
      <c r="N245" s="28" t="s">
        <v>196</v>
      </c>
      <c r="O245" s="24">
        <v>1598.41</v>
      </c>
      <c r="P245" s="72" t="s">
        <v>34</v>
      </c>
      <c r="Q245" s="49"/>
    </row>
    <row r="246" spans="1:17" ht="52.8">
      <c r="A246" s="6">
        <v>239</v>
      </c>
      <c r="B246" s="61">
        <v>4197</v>
      </c>
      <c r="C246" s="85">
        <v>2001104850</v>
      </c>
      <c r="D246" s="2">
        <v>237</v>
      </c>
      <c r="E246" s="16" t="s">
        <v>882</v>
      </c>
      <c r="F246" s="15" t="s">
        <v>883</v>
      </c>
      <c r="G246" s="15" t="s">
        <v>884</v>
      </c>
      <c r="H246" s="45"/>
      <c r="I246" s="45"/>
      <c r="J246" s="15" t="s">
        <v>2</v>
      </c>
      <c r="K246" s="11" t="s">
        <v>885</v>
      </c>
      <c r="L246" s="11">
        <v>43190</v>
      </c>
      <c r="M246" s="27" t="s">
        <v>886</v>
      </c>
      <c r="N246" s="27" t="s">
        <v>569</v>
      </c>
      <c r="O246" s="24">
        <v>6242.28</v>
      </c>
      <c r="P246" s="72" t="s">
        <v>887</v>
      </c>
      <c r="Q246" s="49" t="s">
        <v>803</v>
      </c>
    </row>
    <row r="247" spans="1:17" ht="52.8">
      <c r="A247" s="6">
        <v>241</v>
      </c>
      <c r="B247" s="61">
        <v>4199</v>
      </c>
      <c r="C247" s="96">
        <v>2001105970</v>
      </c>
      <c r="D247" s="2">
        <v>238</v>
      </c>
      <c r="E247" s="16" t="s">
        <v>889</v>
      </c>
      <c r="F247" s="15" t="s">
        <v>109</v>
      </c>
      <c r="G247" s="15" t="s">
        <v>890</v>
      </c>
      <c r="H247" s="45"/>
      <c r="I247" s="45"/>
      <c r="J247" s="15" t="s">
        <v>2</v>
      </c>
      <c r="K247" s="11" t="s">
        <v>891</v>
      </c>
      <c r="L247" s="11">
        <v>43190</v>
      </c>
      <c r="M247" s="27" t="s">
        <v>892</v>
      </c>
      <c r="N247" s="28" t="s">
        <v>483</v>
      </c>
      <c r="O247" s="24">
        <v>2025.8</v>
      </c>
      <c r="P247" s="72" t="s">
        <v>893</v>
      </c>
      <c r="Q247" s="49" t="s">
        <v>485</v>
      </c>
    </row>
    <row r="248" spans="1:17" ht="52.8">
      <c r="A248" s="6">
        <v>242</v>
      </c>
      <c r="B248" s="61">
        <v>4200</v>
      </c>
      <c r="C248" s="96">
        <v>2001107410</v>
      </c>
      <c r="D248" s="2">
        <v>239</v>
      </c>
      <c r="E248" s="16" t="s">
        <v>894</v>
      </c>
      <c r="F248" s="15" t="s">
        <v>109</v>
      </c>
      <c r="G248" s="15" t="s">
        <v>895</v>
      </c>
      <c r="H248" s="45"/>
      <c r="I248" s="45"/>
      <c r="J248" s="15" t="s">
        <v>2</v>
      </c>
      <c r="K248" s="11" t="s">
        <v>896</v>
      </c>
      <c r="L248" s="11">
        <v>43190</v>
      </c>
      <c r="M248" s="27" t="s">
        <v>897</v>
      </c>
      <c r="N248" s="28" t="s">
        <v>113</v>
      </c>
      <c r="O248" s="24">
        <v>3144.38</v>
      </c>
      <c r="P248" s="72" t="s">
        <v>898</v>
      </c>
      <c r="Q248" s="49" t="s">
        <v>485</v>
      </c>
    </row>
    <row r="249" spans="1:17" ht="52.8">
      <c r="A249" s="6">
        <v>243</v>
      </c>
      <c r="B249" s="61">
        <v>4201</v>
      </c>
      <c r="C249" s="85">
        <v>2001107570</v>
      </c>
      <c r="D249" s="2">
        <v>240</v>
      </c>
      <c r="E249" s="16" t="s">
        <v>899</v>
      </c>
      <c r="F249" s="15" t="s">
        <v>109</v>
      </c>
      <c r="G249" s="15" t="s">
        <v>807</v>
      </c>
      <c r="H249" s="45"/>
      <c r="I249" s="45"/>
      <c r="J249" s="15" t="s">
        <v>2</v>
      </c>
      <c r="K249" s="11" t="s">
        <v>111</v>
      </c>
      <c r="L249" s="11">
        <v>43190</v>
      </c>
      <c r="M249" s="27" t="s">
        <v>900</v>
      </c>
      <c r="N249" s="28" t="s">
        <v>452</v>
      </c>
      <c r="O249" s="24">
        <v>1482.52</v>
      </c>
      <c r="P249" s="72" t="s">
        <v>901</v>
      </c>
      <c r="Q249" s="49" t="s">
        <v>655</v>
      </c>
    </row>
    <row r="250" spans="1:17" ht="36.75" customHeight="1">
      <c r="A250" s="6">
        <v>244</v>
      </c>
      <c r="B250" s="61">
        <v>4202</v>
      </c>
      <c r="C250" s="85">
        <v>2001107630</v>
      </c>
      <c r="D250" s="2">
        <v>241</v>
      </c>
      <c r="E250" s="16" t="s">
        <v>902</v>
      </c>
      <c r="F250" s="15" t="s">
        <v>109</v>
      </c>
      <c r="G250" s="15" t="s">
        <v>670</v>
      </c>
      <c r="H250" s="45"/>
      <c r="I250" s="45"/>
      <c r="J250" s="15" t="s">
        <v>2</v>
      </c>
      <c r="K250" s="11" t="s">
        <v>903</v>
      </c>
      <c r="L250" s="11">
        <v>43190</v>
      </c>
      <c r="M250" s="27" t="s">
        <v>904</v>
      </c>
      <c r="N250" s="28" t="s">
        <v>279</v>
      </c>
      <c r="O250" s="24">
        <v>1444.49</v>
      </c>
      <c r="P250" s="72" t="s">
        <v>34</v>
      </c>
      <c r="Q250" s="49"/>
    </row>
    <row r="251" spans="1:17" ht="36.75" customHeight="1">
      <c r="A251" s="6">
        <v>245</v>
      </c>
      <c r="B251" s="61">
        <v>4203</v>
      </c>
      <c r="C251" s="85">
        <v>2002020170</v>
      </c>
      <c r="D251" s="2">
        <v>242</v>
      </c>
      <c r="E251" s="16" t="s">
        <v>905</v>
      </c>
      <c r="F251" s="15" t="s">
        <v>117</v>
      </c>
      <c r="G251" s="15"/>
      <c r="H251" s="45"/>
      <c r="I251" s="45"/>
      <c r="J251" s="15" t="s">
        <v>2</v>
      </c>
      <c r="K251" s="11" t="s">
        <v>284</v>
      </c>
      <c r="L251" s="11">
        <v>43190</v>
      </c>
      <c r="M251" s="27" t="s">
        <v>906</v>
      </c>
      <c r="N251" s="28" t="s">
        <v>165</v>
      </c>
      <c r="O251" s="24">
        <v>1975.24</v>
      </c>
      <c r="P251" s="72" t="s">
        <v>34</v>
      </c>
      <c r="Q251" s="49"/>
    </row>
    <row r="252" spans="1:17" ht="36.75" customHeight="1">
      <c r="A252" s="6">
        <v>246</v>
      </c>
      <c r="B252" s="61">
        <v>4204</v>
      </c>
      <c r="C252" s="85">
        <v>2002020680</v>
      </c>
      <c r="D252" s="2">
        <v>243</v>
      </c>
      <c r="E252" s="16" t="s">
        <v>907</v>
      </c>
      <c r="F252" s="15" t="s">
        <v>117</v>
      </c>
      <c r="G252" s="15"/>
      <c r="H252" s="45"/>
      <c r="I252" s="45"/>
      <c r="J252" s="15" t="s">
        <v>2</v>
      </c>
      <c r="K252" s="11" t="s">
        <v>908</v>
      </c>
      <c r="L252" s="11">
        <v>43190</v>
      </c>
      <c r="M252" s="27" t="s">
        <v>909</v>
      </c>
      <c r="N252" s="28" t="s">
        <v>165</v>
      </c>
      <c r="O252" s="24">
        <v>1932.34</v>
      </c>
      <c r="P252" s="72" t="s">
        <v>34</v>
      </c>
      <c r="Q252" s="49"/>
    </row>
    <row r="253" spans="1:17" ht="24.75" customHeight="1">
      <c r="A253" s="6">
        <v>247</v>
      </c>
      <c r="B253" s="61">
        <v>4205</v>
      </c>
      <c r="C253" s="85">
        <v>2002030200</v>
      </c>
      <c r="D253" s="2">
        <v>244</v>
      </c>
      <c r="E253" s="16" t="s">
        <v>910</v>
      </c>
      <c r="F253" s="15" t="s">
        <v>117</v>
      </c>
      <c r="G253" s="15"/>
      <c r="H253" s="45"/>
      <c r="I253" s="45"/>
      <c r="J253" s="15" t="s">
        <v>2</v>
      </c>
      <c r="K253" s="11" t="s">
        <v>284</v>
      </c>
      <c r="L253" s="11">
        <v>43190</v>
      </c>
      <c r="M253" s="27" t="s">
        <v>911</v>
      </c>
      <c r="N253" s="28" t="s">
        <v>196</v>
      </c>
      <c r="O253" s="24">
        <v>1630.68</v>
      </c>
      <c r="P253" s="72" t="s">
        <v>912</v>
      </c>
      <c r="Q253" s="49"/>
    </row>
    <row r="254" spans="1:17" ht="52.8">
      <c r="A254" s="6">
        <v>248</v>
      </c>
      <c r="B254" s="61">
        <v>4206</v>
      </c>
      <c r="C254" s="85">
        <v>2002050910</v>
      </c>
      <c r="D254" s="2">
        <v>245</v>
      </c>
      <c r="E254" s="16" t="s">
        <v>913</v>
      </c>
      <c r="F254" s="15" t="s">
        <v>117</v>
      </c>
      <c r="G254" s="15"/>
      <c r="H254" s="45"/>
      <c r="I254" s="45"/>
      <c r="J254" s="15" t="s">
        <v>2</v>
      </c>
      <c r="K254" s="17" t="s">
        <v>908</v>
      </c>
      <c r="L254" s="17">
        <v>43190</v>
      </c>
      <c r="M254" s="27" t="s">
        <v>914</v>
      </c>
      <c r="N254" s="28" t="s">
        <v>196</v>
      </c>
      <c r="O254" s="24">
        <v>1578.92</v>
      </c>
      <c r="P254" s="87" t="s">
        <v>915</v>
      </c>
      <c r="Q254" s="88" t="s">
        <v>916</v>
      </c>
    </row>
    <row r="255" spans="1:17" ht="24">
      <c r="A255" s="6">
        <v>249</v>
      </c>
      <c r="B255" s="61">
        <v>4207</v>
      </c>
      <c r="C255" s="85">
        <v>2002051080</v>
      </c>
      <c r="D255" s="2">
        <v>246</v>
      </c>
      <c r="E255" s="16" t="s">
        <v>917</v>
      </c>
      <c r="F255" s="15" t="s">
        <v>117</v>
      </c>
      <c r="G255" s="15"/>
      <c r="H255" s="45"/>
      <c r="I255" s="45"/>
      <c r="J255" s="15" t="s">
        <v>2</v>
      </c>
      <c r="K255" s="11" t="s">
        <v>284</v>
      </c>
      <c r="L255" s="11">
        <v>43190</v>
      </c>
      <c r="M255" s="27" t="s">
        <v>918</v>
      </c>
      <c r="N255" s="28" t="s">
        <v>125</v>
      </c>
      <c r="O255" s="24">
        <v>2639.62</v>
      </c>
      <c r="P255" s="72" t="s">
        <v>919</v>
      </c>
      <c r="Q255" s="49" t="s">
        <v>920</v>
      </c>
    </row>
    <row r="256" spans="1:17" ht="36.75" customHeight="1">
      <c r="A256" s="6">
        <v>250</v>
      </c>
      <c r="B256" s="61">
        <v>4208</v>
      </c>
      <c r="C256" s="85">
        <v>2002060340</v>
      </c>
      <c r="D256" s="2">
        <v>247</v>
      </c>
      <c r="E256" s="16" t="s">
        <v>921</v>
      </c>
      <c r="F256" s="15" t="s">
        <v>117</v>
      </c>
      <c r="G256" s="15"/>
      <c r="H256" s="45"/>
      <c r="I256" s="45"/>
      <c r="J256" s="15" t="s">
        <v>2</v>
      </c>
      <c r="K256" s="11" t="s">
        <v>284</v>
      </c>
      <c r="L256" s="11">
        <v>43190</v>
      </c>
      <c r="M256" s="27" t="s">
        <v>922</v>
      </c>
      <c r="N256" s="28" t="s">
        <v>119</v>
      </c>
      <c r="O256" s="24">
        <v>2293.86</v>
      </c>
      <c r="P256" s="72" t="s">
        <v>34</v>
      </c>
      <c r="Q256" s="49"/>
    </row>
    <row r="257" spans="1:21" ht="26.4">
      <c r="A257" s="6">
        <v>251</v>
      </c>
      <c r="B257" s="61">
        <v>4209</v>
      </c>
      <c r="C257" s="85">
        <v>2002061030</v>
      </c>
      <c r="D257" s="2">
        <v>248</v>
      </c>
      <c r="E257" s="16" t="s">
        <v>923</v>
      </c>
      <c r="F257" s="15" t="s">
        <v>117</v>
      </c>
      <c r="G257" s="15"/>
      <c r="H257" s="45"/>
      <c r="I257" s="45"/>
      <c r="J257" s="15" t="s">
        <v>2</v>
      </c>
      <c r="K257" s="11" t="s">
        <v>908</v>
      </c>
      <c r="L257" s="11">
        <v>43190</v>
      </c>
      <c r="M257" s="27" t="s">
        <v>924</v>
      </c>
      <c r="N257" s="28" t="s">
        <v>119</v>
      </c>
      <c r="O257" s="24">
        <f>2079.83-389.79</f>
        <v>1690.04</v>
      </c>
      <c r="P257" s="72" t="s">
        <v>925</v>
      </c>
      <c r="Q257" s="49" t="s">
        <v>926</v>
      </c>
    </row>
    <row r="258" spans="1:21" ht="52.8">
      <c r="A258" s="6">
        <v>252</v>
      </c>
      <c r="B258" s="61">
        <v>4210</v>
      </c>
      <c r="C258" s="85">
        <v>2002110260</v>
      </c>
      <c r="D258" s="2">
        <v>249</v>
      </c>
      <c r="E258" s="16" t="s">
        <v>927</v>
      </c>
      <c r="F258" s="15" t="s">
        <v>117</v>
      </c>
      <c r="G258" s="15"/>
      <c r="H258" s="45"/>
      <c r="I258" s="45"/>
      <c r="J258" s="15" t="s">
        <v>2</v>
      </c>
      <c r="K258" s="11" t="s">
        <v>908</v>
      </c>
      <c r="L258" s="11">
        <v>43190</v>
      </c>
      <c r="M258" s="27" t="s">
        <v>928</v>
      </c>
      <c r="N258" s="56" t="s">
        <v>929</v>
      </c>
      <c r="O258" s="24">
        <v>1182.1199999999999</v>
      </c>
      <c r="P258" s="72" t="s">
        <v>930</v>
      </c>
      <c r="Q258" s="49" t="s">
        <v>931</v>
      </c>
    </row>
    <row r="259" spans="1:21" ht="39.6">
      <c r="A259" s="6">
        <v>253</v>
      </c>
      <c r="B259" s="61">
        <v>4211</v>
      </c>
      <c r="C259" s="85">
        <v>2002110390</v>
      </c>
      <c r="D259" s="2">
        <v>250</v>
      </c>
      <c r="E259" s="16" t="s">
        <v>932</v>
      </c>
      <c r="F259" s="15" t="s">
        <v>117</v>
      </c>
      <c r="G259" s="15"/>
      <c r="H259" s="45"/>
      <c r="I259" s="45"/>
      <c r="J259" s="15" t="s">
        <v>2</v>
      </c>
      <c r="K259" s="17" t="s">
        <v>908</v>
      </c>
      <c r="L259" s="17">
        <v>43190</v>
      </c>
      <c r="M259" s="27" t="s">
        <v>933</v>
      </c>
      <c r="N259" s="28" t="s">
        <v>235</v>
      </c>
      <c r="O259" s="24">
        <v>1330.02</v>
      </c>
      <c r="P259" s="87" t="s">
        <v>934</v>
      </c>
      <c r="Q259" s="88" t="s">
        <v>935</v>
      </c>
    </row>
    <row r="260" spans="1:21" ht="24.75" customHeight="1">
      <c r="A260" s="6">
        <v>254</v>
      </c>
      <c r="B260" s="61">
        <v>4212</v>
      </c>
      <c r="C260" s="85">
        <v>2002110560</v>
      </c>
      <c r="D260" s="2">
        <v>251</v>
      </c>
      <c r="E260" s="16" t="s">
        <v>936</v>
      </c>
      <c r="F260" s="15" t="s">
        <v>117</v>
      </c>
      <c r="G260" s="15"/>
      <c r="H260" s="45"/>
      <c r="I260" s="45"/>
      <c r="J260" s="15" t="s">
        <v>2</v>
      </c>
      <c r="K260" s="11" t="s">
        <v>284</v>
      </c>
      <c r="L260" s="11">
        <v>43190</v>
      </c>
      <c r="M260" s="27" t="s">
        <v>937</v>
      </c>
      <c r="N260" s="28" t="s">
        <v>119</v>
      </c>
      <c r="O260" s="24">
        <v>2293.86</v>
      </c>
      <c r="P260" s="72" t="s">
        <v>938</v>
      </c>
      <c r="Q260" s="49"/>
    </row>
    <row r="261" spans="1:21" ht="36.75" customHeight="1">
      <c r="A261" s="6">
        <v>255</v>
      </c>
      <c r="B261" s="61">
        <v>4213</v>
      </c>
      <c r="C261" s="85">
        <v>2002120620</v>
      </c>
      <c r="D261" s="2">
        <v>252</v>
      </c>
      <c r="E261" s="16" t="s">
        <v>939</v>
      </c>
      <c r="F261" s="15" t="s">
        <v>117</v>
      </c>
      <c r="G261" s="15"/>
      <c r="H261" s="45"/>
      <c r="I261" s="45"/>
      <c r="J261" s="15" t="s">
        <v>2</v>
      </c>
      <c r="K261" s="11" t="s">
        <v>908</v>
      </c>
      <c r="L261" s="11">
        <v>43190</v>
      </c>
      <c r="M261" s="27" t="s">
        <v>940</v>
      </c>
      <c r="N261" s="28" t="s">
        <v>130</v>
      </c>
      <c r="O261" s="24">
        <v>1389.81</v>
      </c>
      <c r="P261" s="72" t="s">
        <v>34</v>
      </c>
      <c r="Q261" s="49"/>
    </row>
    <row r="262" spans="1:21" ht="24.75" customHeight="1">
      <c r="A262" s="6">
        <v>256</v>
      </c>
      <c r="B262" s="61">
        <v>4214</v>
      </c>
      <c r="C262" s="85">
        <v>2002130110</v>
      </c>
      <c r="D262" s="2">
        <v>253</v>
      </c>
      <c r="E262" s="16" t="s">
        <v>941</v>
      </c>
      <c r="F262" s="15" t="s">
        <v>117</v>
      </c>
      <c r="G262" s="15"/>
      <c r="H262" s="45"/>
      <c r="I262" s="45"/>
      <c r="J262" s="15" t="s">
        <v>2</v>
      </c>
      <c r="K262" s="11" t="s">
        <v>284</v>
      </c>
      <c r="L262" s="11">
        <v>43190</v>
      </c>
      <c r="M262" s="27" t="s">
        <v>942</v>
      </c>
      <c r="N262" s="28" t="s">
        <v>119</v>
      </c>
      <c r="O262" s="24">
        <v>2074.4</v>
      </c>
      <c r="P262" s="72" t="s">
        <v>943</v>
      </c>
      <c r="Q262" s="49"/>
    </row>
    <row r="263" spans="1:21" ht="36.75" customHeight="1">
      <c r="A263" s="6">
        <v>257</v>
      </c>
      <c r="B263" s="61">
        <v>4215</v>
      </c>
      <c r="C263" s="85">
        <v>2002130150</v>
      </c>
      <c r="D263" s="2">
        <v>254</v>
      </c>
      <c r="E263" s="16" t="s">
        <v>944</v>
      </c>
      <c r="F263" s="15" t="s">
        <v>117</v>
      </c>
      <c r="G263" s="15"/>
      <c r="H263" s="45"/>
      <c r="I263" s="45"/>
      <c r="J263" s="15" t="s">
        <v>2</v>
      </c>
      <c r="K263" s="11" t="s">
        <v>284</v>
      </c>
      <c r="L263" s="11">
        <v>43190</v>
      </c>
      <c r="M263" s="27" t="s">
        <v>945</v>
      </c>
      <c r="N263" s="28" t="s">
        <v>196</v>
      </c>
      <c r="O263" s="24">
        <v>1630.68</v>
      </c>
      <c r="P263" s="72" t="s">
        <v>34</v>
      </c>
      <c r="Q263" s="49"/>
    </row>
    <row r="264" spans="1:21" ht="52.8">
      <c r="A264" s="6">
        <v>258</v>
      </c>
      <c r="B264" s="61">
        <v>4216</v>
      </c>
      <c r="C264" s="85">
        <v>2002130220</v>
      </c>
      <c r="D264" s="2">
        <v>255</v>
      </c>
      <c r="E264" s="16" t="s">
        <v>946</v>
      </c>
      <c r="F264" s="15" t="s">
        <v>117</v>
      </c>
      <c r="G264" s="15"/>
      <c r="H264" s="45"/>
      <c r="I264" s="45"/>
      <c r="J264" s="15" t="s">
        <v>2</v>
      </c>
      <c r="K264" s="11" t="s">
        <v>908</v>
      </c>
      <c r="L264" s="11">
        <v>43190</v>
      </c>
      <c r="M264" s="27" t="s">
        <v>947</v>
      </c>
      <c r="N264" s="28" t="s">
        <v>362</v>
      </c>
      <c r="O264" s="24">
        <v>1169.02</v>
      </c>
      <c r="P264" s="72" t="s">
        <v>948</v>
      </c>
      <c r="Q264" s="49" t="s">
        <v>949</v>
      </c>
    </row>
    <row r="265" spans="1:21" ht="36.75" customHeight="1">
      <c r="A265" s="6">
        <v>259</v>
      </c>
      <c r="B265" s="61">
        <v>4217</v>
      </c>
      <c r="C265" s="85">
        <v>2002130870</v>
      </c>
      <c r="D265" s="2">
        <v>256</v>
      </c>
      <c r="E265" s="16" t="s">
        <v>950</v>
      </c>
      <c r="F265" s="15" t="s">
        <v>117</v>
      </c>
      <c r="G265" s="15"/>
      <c r="H265" s="45"/>
      <c r="I265" s="45"/>
      <c r="J265" s="15" t="s">
        <v>2</v>
      </c>
      <c r="K265" s="17" t="s">
        <v>908</v>
      </c>
      <c r="L265" s="17">
        <v>43190</v>
      </c>
      <c r="M265" s="27" t="s">
        <v>951</v>
      </c>
      <c r="N265" s="28" t="s">
        <v>397</v>
      </c>
      <c r="O265" s="24">
        <v>1377.18</v>
      </c>
      <c r="P265" s="72" t="s">
        <v>34</v>
      </c>
      <c r="Q265" s="49"/>
    </row>
    <row r="266" spans="1:21" ht="36.75" customHeight="1">
      <c r="A266" s="6">
        <v>260</v>
      </c>
      <c r="B266" s="61">
        <v>4218</v>
      </c>
      <c r="C266" s="85">
        <v>2002130990</v>
      </c>
      <c r="D266" s="2">
        <v>257</v>
      </c>
      <c r="E266" s="16" t="s">
        <v>952</v>
      </c>
      <c r="F266" s="15" t="s">
        <v>117</v>
      </c>
      <c r="G266" s="15"/>
      <c r="H266" s="45"/>
      <c r="I266" s="45"/>
      <c r="J266" s="15" t="s">
        <v>2</v>
      </c>
      <c r="K266" s="17" t="s">
        <v>284</v>
      </c>
      <c r="L266" s="17">
        <v>43190</v>
      </c>
      <c r="M266" s="27" t="s">
        <v>953</v>
      </c>
      <c r="N266" s="28" t="s">
        <v>165</v>
      </c>
      <c r="O266" s="24">
        <v>1916.32</v>
      </c>
      <c r="P266" s="72" t="s">
        <v>34</v>
      </c>
      <c r="Q266" s="49"/>
    </row>
    <row r="267" spans="1:21" ht="39.6">
      <c r="A267" s="6">
        <v>261</v>
      </c>
      <c r="B267" s="61">
        <v>4219</v>
      </c>
      <c r="C267" s="85">
        <v>2002131020</v>
      </c>
      <c r="D267" s="2">
        <v>258</v>
      </c>
      <c r="E267" s="16" t="s">
        <v>954</v>
      </c>
      <c r="F267" s="15" t="s">
        <v>117</v>
      </c>
      <c r="G267" s="15"/>
      <c r="H267" s="45"/>
      <c r="I267" s="45"/>
      <c r="J267" s="15" t="s">
        <v>2</v>
      </c>
      <c r="K267" s="28" t="s">
        <v>284</v>
      </c>
      <c r="L267" s="11">
        <v>43190</v>
      </c>
      <c r="M267" s="27" t="s">
        <v>955</v>
      </c>
      <c r="N267" s="28" t="s">
        <v>196</v>
      </c>
      <c r="O267" s="24">
        <v>1630.68</v>
      </c>
      <c r="P267" s="72" t="s">
        <v>956</v>
      </c>
      <c r="Q267" s="49" t="s">
        <v>957</v>
      </c>
    </row>
    <row r="268" spans="1:21" ht="26.4">
      <c r="A268" s="6">
        <v>262</v>
      </c>
      <c r="B268" s="61">
        <v>4220</v>
      </c>
      <c r="C268" s="85">
        <v>2002131110</v>
      </c>
      <c r="D268" s="2">
        <v>259</v>
      </c>
      <c r="E268" s="16" t="s">
        <v>958</v>
      </c>
      <c r="F268" s="15" t="s">
        <v>117</v>
      </c>
      <c r="G268" s="15"/>
      <c r="H268" s="45"/>
      <c r="I268" s="45"/>
      <c r="J268" s="15" t="s">
        <v>2</v>
      </c>
      <c r="K268" s="17" t="s">
        <v>284</v>
      </c>
      <c r="L268" s="17">
        <v>43190</v>
      </c>
      <c r="M268" s="27" t="s">
        <v>959</v>
      </c>
      <c r="N268" s="28" t="s">
        <v>235</v>
      </c>
      <c r="O268" s="24">
        <v>1388.02</v>
      </c>
      <c r="P268" s="72" t="s">
        <v>960</v>
      </c>
      <c r="Q268" s="49" t="s">
        <v>872</v>
      </c>
    </row>
    <row r="269" spans="1:21" ht="24.75" customHeight="1">
      <c r="A269" s="6">
        <v>263</v>
      </c>
      <c r="B269" s="61">
        <v>4221</v>
      </c>
      <c r="C269" s="85">
        <v>2002131180</v>
      </c>
      <c r="D269" s="2">
        <v>260</v>
      </c>
      <c r="E269" s="16" t="s">
        <v>961</v>
      </c>
      <c r="F269" s="15" t="s">
        <v>117</v>
      </c>
      <c r="G269" s="15"/>
      <c r="H269" s="45"/>
      <c r="I269" s="45"/>
      <c r="J269" s="15" t="s">
        <v>2</v>
      </c>
      <c r="K269" s="11">
        <v>43131</v>
      </c>
      <c r="L269" s="11">
        <v>43190</v>
      </c>
      <c r="M269" s="27" t="s">
        <v>962</v>
      </c>
      <c r="N269" s="28" t="s">
        <v>165</v>
      </c>
      <c r="O269" s="24">
        <v>1804.01</v>
      </c>
      <c r="P269" s="72" t="s">
        <v>963</v>
      </c>
      <c r="Q269" s="49"/>
    </row>
    <row r="270" spans="1:21" ht="39.6">
      <c r="A270" s="6">
        <v>264</v>
      </c>
      <c r="B270" s="61">
        <v>4222</v>
      </c>
      <c r="C270" s="85">
        <v>2002200100</v>
      </c>
      <c r="D270" s="2">
        <v>261</v>
      </c>
      <c r="E270" s="16" t="s">
        <v>964</v>
      </c>
      <c r="F270" s="15" t="s">
        <v>117</v>
      </c>
      <c r="G270" s="15"/>
      <c r="H270" s="45"/>
      <c r="I270" s="45"/>
      <c r="J270" s="15" t="s">
        <v>2</v>
      </c>
      <c r="K270" s="11" t="s">
        <v>284</v>
      </c>
      <c r="L270" s="11">
        <v>43190</v>
      </c>
      <c r="M270" s="27" t="s">
        <v>965</v>
      </c>
      <c r="N270" s="28" t="s">
        <v>165</v>
      </c>
      <c r="O270" s="24">
        <v>1888.8</v>
      </c>
      <c r="P270" s="72" t="s">
        <v>966</v>
      </c>
      <c r="Q270" s="49" t="s">
        <v>967</v>
      </c>
    </row>
    <row r="271" spans="1:21" ht="36">
      <c r="A271" s="6">
        <v>265</v>
      </c>
      <c r="B271" s="61">
        <v>4223</v>
      </c>
      <c r="C271" s="85">
        <v>2002240170</v>
      </c>
      <c r="D271" s="2">
        <v>262</v>
      </c>
      <c r="E271" s="16" t="s">
        <v>968</v>
      </c>
      <c r="F271" s="15" t="s">
        <v>117</v>
      </c>
      <c r="G271" s="15"/>
      <c r="H271" s="45"/>
      <c r="I271" s="45"/>
      <c r="J271" s="15" t="s">
        <v>2</v>
      </c>
      <c r="K271" s="11" t="s">
        <v>284</v>
      </c>
      <c r="L271" s="11">
        <v>43190</v>
      </c>
      <c r="M271" s="27" t="s">
        <v>969</v>
      </c>
      <c r="N271" s="28" t="s">
        <v>165</v>
      </c>
      <c r="O271" s="24">
        <v>1975.24</v>
      </c>
      <c r="P271" s="86" t="s">
        <v>970</v>
      </c>
      <c r="Q271" s="52" t="s">
        <v>971</v>
      </c>
    </row>
    <row r="272" spans="1:21" ht="24.75" customHeight="1">
      <c r="A272" s="6">
        <v>266</v>
      </c>
      <c r="B272" s="61">
        <v>4225</v>
      </c>
      <c r="C272" s="96">
        <v>2002370440</v>
      </c>
      <c r="D272" s="2">
        <v>263</v>
      </c>
      <c r="E272" s="16" t="s">
        <v>972</v>
      </c>
      <c r="F272" s="20" t="s">
        <v>117</v>
      </c>
      <c r="G272" s="20" t="s">
        <v>973</v>
      </c>
      <c r="H272" s="45"/>
      <c r="I272" s="45"/>
      <c r="J272" s="20" t="s">
        <v>2</v>
      </c>
      <c r="K272" s="11" t="s">
        <v>284</v>
      </c>
      <c r="L272" s="11">
        <v>43190</v>
      </c>
      <c r="M272" s="27" t="s">
        <v>974</v>
      </c>
      <c r="N272" s="28" t="s">
        <v>545</v>
      </c>
      <c r="O272" s="29">
        <f>1273.44-1219.99</f>
        <v>53.450000000000045</v>
      </c>
      <c r="P272" s="72" t="s">
        <v>975</v>
      </c>
      <c r="Q272" s="49"/>
      <c r="R272" s="91"/>
      <c r="S272" s="91"/>
      <c r="T272" s="91"/>
      <c r="U272" s="91"/>
    </row>
    <row r="273" spans="1:17" ht="36.75" customHeight="1">
      <c r="A273" s="6">
        <v>267</v>
      </c>
      <c r="B273" s="61">
        <v>4226</v>
      </c>
      <c r="C273" s="85">
        <v>2002390050</v>
      </c>
      <c r="D273" s="2">
        <v>264</v>
      </c>
      <c r="E273" s="16" t="s">
        <v>976</v>
      </c>
      <c r="F273" s="15" t="s">
        <v>117</v>
      </c>
      <c r="G273" s="15" t="s">
        <v>973</v>
      </c>
      <c r="H273" s="45"/>
      <c r="I273" s="45"/>
      <c r="J273" s="15" t="s">
        <v>2</v>
      </c>
      <c r="K273" s="11" t="s">
        <v>284</v>
      </c>
      <c r="L273" s="11">
        <v>43190</v>
      </c>
      <c r="M273" s="27" t="s">
        <v>977</v>
      </c>
      <c r="N273" s="28" t="s">
        <v>165</v>
      </c>
      <c r="O273" s="24">
        <v>1888.8</v>
      </c>
      <c r="P273" s="72" t="s">
        <v>34</v>
      </c>
      <c r="Q273" s="49"/>
    </row>
    <row r="274" spans="1:17" ht="39.6">
      <c r="A274" s="6">
        <v>269</v>
      </c>
      <c r="B274" s="61">
        <v>4228</v>
      </c>
      <c r="C274" s="85">
        <v>2002420430</v>
      </c>
      <c r="D274" s="2">
        <v>265</v>
      </c>
      <c r="E274" s="16" t="s">
        <v>979</v>
      </c>
      <c r="F274" s="15" t="s">
        <v>117</v>
      </c>
      <c r="G274" s="15" t="s">
        <v>973</v>
      </c>
      <c r="H274" s="45"/>
      <c r="I274" s="45"/>
      <c r="J274" s="15" t="s">
        <v>2</v>
      </c>
      <c r="K274" s="11" t="s">
        <v>284</v>
      </c>
      <c r="L274" s="11">
        <v>43190</v>
      </c>
      <c r="M274" s="27" t="s">
        <v>980</v>
      </c>
      <c r="N274" s="28" t="s">
        <v>125</v>
      </c>
      <c r="O274" s="24">
        <v>2639.62</v>
      </c>
      <c r="P274" s="87" t="s">
        <v>981</v>
      </c>
      <c r="Q274" s="88" t="s">
        <v>935</v>
      </c>
    </row>
    <row r="275" spans="1:17" ht="36.75" customHeight="1">
      <c r="A275" s="6">
        <v>270</v>
      </c>
      <c r="B275" s="61">
        <v>4229</v>
      </c>
      <c r="C275" s="85">
        <v>2002430070</v>
      </c>
      <c r="D275" s="2">
        <v>266</v>
      </c>
      <c r="E275" s="16" t="s">
        <v>982</v>
      </c>
      <c r="F275" s="15" t="s">
        <v>117</v>
      </c>
      <c r="G275" s="15" t="s">
        <v>973</v>
      </c>
      <c r="H275" s="45"/>
      <c r="I275" s="45"/>
      <c r="J275" s="15" t="s">
        <v>2</v>
      </c>
      <c r="K275" s="11" t="s">
        <v>908</v>
      </c>
      <c r="L275" s="11">
        <v>43190</v>
      </c>
      <c r="M275" s="27" t="s">
        <v>983</v>
      </c>
      <c r="N275" s="28" t="s">
        <v>397</v>
      </c>
      <c r="O275" s="24">
        <v>1512.68</v>
      </c>
      <c r="P275" s="72" t="s">
        <v>34</v>
      </c>
      <c r="Q275" s="49"/>
    </row>
    <row r="276" spans="1:17" ht="36">
      <c r="A276" s="6">
        <v>271</v>
      </c>
      <c r="B276" s="61">
        <v>4230</v>
      </c>
      <c r="C276" s="15">
        <v>2002110070</v>
      </c>
      <c r="D276" s="2">
        <v>267</v>
      </c>
      <c r="E276" s="16" t="s">
        <v>984</v>
      </c>
      <c r="F276" s="15" t="s">
        <v>117</v>
      </c>
      <c r="G276" s="15" t="s">
        <v>973</v>
      </c>
      <c r="H276" s="15"/>
      <c r="I276" s="15"/>
      <c r="J276" s="15" t="s">
        <v>2</v>
      </c>
      <c r="K276" s="11">
        <v>43131</v>
      </c>
      <c r="L276" s="11" t="s">
        <v>257</v>
      </c>
      <c r="M276" s="27" t="s">
        <v>985</v>
      </c>
      <c r="N276" s="27" t="s">
        <v>165</v>
      </c>
      <c r="O276" s="54">
        <v>1677.23</v>
      </c>
      <c r="P276" s="72" t="s">
        <v>34</v>
      </c>
      <c r="Q276" s="49"/>
    </row>
    <row r="277" spans="1:17" ht="36.75" customHeight="1">
      <c r="A277" s="6">
        <v>272</v>
      </c>
      <c r="B277" s="61">
        <v>4231</v>
      </c>
      <c r="C277" s="85">
        <v>2002440850</v>
      </c>
      <c r="D277" s="2">
        <v>268</v>
      </c>
      <c r="E277" s="16" t="s">
        <v>986</v>
      </c>
      <c r="F277" s="15" t="s">
        <v>117</v>
      </c>
      <c r="G277" s="15" t="s">
        <v>973</v>
      </c>
      <c r="H277" s="45"/>
      <c r="I277" s="45"/>
      <c r="J277" s="15" t="s">
        <v>2</v>
      </c>
      <c r="K277" s="11" t="s">
        <v>908</v>
      </c>
      <c r="L277" s="11">
        <v>43190</v>
      </c>
      <c r="M277" s="27" t="s">
        <v>987</v>
      </c>
      <c r="N277" s="28" t="s">
        <v>130</v>
      </c>
      <c r="O277" s="24">
        <v>1222.28</v>
      </c>
      <c r="P277" s="72" t="s">
        <v>34</v>
      </c>
      <c r="Q277" s="49"/>
    </row>
    <row r="278" spans="1:17" ht="39.6">
      <c r="A278" s="6">
        <v>273</v>
      </c>
      <c r="B278" s="61">
        <v>4232</v>
      </c>
      <c r="C278" s="85">
        <v>2002450220</v>
      </c>
      <c r="D278" s="2">
        <v>269</v>
      </c>
      <c r="E278" s="16" t="s">
        <v>988</v>
      </c>
      <c r="F278" s="15" t="s">
        <v>117</v>
      </c>
      <c r="G278" s="15" t="s">
        <v>973</v>
      </c>
      <c r="H278" s="45"/>
      <c r="I278" s="45"/>
      <c r="J278" s="15" t="s">
        <v>2</v>
      </c>
      <c r="K278" s="11" t="s">
        <v>268</v>
      </c>
      <c r="L278" s="11">
        <v>43190</v>
      </c>
      <c r="M278" s="27" t="s">
        <v>989</v>
      </c>
      <c r="N278" s="28" t="s">
        <v>196</v>
      </c>
      <c r="O278" s="24">
        <v>1621.72</v>
      </c>
      <c r="P278" s="72" t="s">
        <v>990</v>
      </c>
      <c r="Q278" s="49" t="s">
        <v>991</v>
      </c>
    </row>
    <row r="279" spans="1:17" ht="36.75" customHeight="1">
      <c r="A279" s="6">
        <v>274</v>
      </c>
      <c r="B279" s="61">
        <v>4233</v>
      </c>
      <c r="C279" s="85">
        <v>2002700130</v>
      </c>
      <c r="D279" s="2">
        <v>270</v>
      </c>
      <c r="E279" s="16" t="s">
        <v>992</v>
      </c>
      <c r="F279" s="15" t="s">
        <v>117</v>
      </c>
      <c r="G279" s="15" t="s">
        <v>973</v>
      </c>
      <c r="H279" s="45"/>
      <c r="I279" s="45"/>
      <c r="J279" s="15" t="s">
        <v>2</v>
      </c>
      <c r="K279" s="11" t="s">
        <v>908</v>
      </c>
      <c r="L279" s="11">
        <v>43190</v>
      </c>
      <c r="M279" s="27" t="s">
        <v>993</v>
      </c>
      <c r="N279" s="28" t="s">
        <v>545</v>
      </c>
      <c r="O279" s="24">
        <v>1530.34</v>
      </c>
      <c r="P279" s="72" t="s">
        <v>34</v>
      </c>
      <c r="Q279" s="49"/>
    </row>
    <row r="280" spans="1:17" ht="36.75" customHeight="1">
      <c r="A280" s="6">
        <v>275</v>
      </c>
      <c r="B280" s="61">
        <v>4234</v>
      </c>
      <c r="C280" s="85">
        <v>2002730440</v>
      </c>
      <c r="D280" s="2">
        <v>271</v>
      </c>
      <c r="E280" s="16" t="s">
        <v>994</v>
      </c>
      <c r="F280" s="15" t="s">
        <v>117</v>
      </c>
      <c r="G280" s="15" t="s">
        <v>973</v>
      </c>
      <c r="H280" s="45"/>
      <c r="I280" s="45"/>
      <c r="J280" s="15" t="s">
        <v>2</v>
      </c>
      <c r="K280" s="11" t="s">
        <v>908</v>
      </c>
      <c r="L280" s="11">
        <v>43190</v>
      </c>
      <c r="M280" s="27" t="s">
        <v>995</v>
      </c>
      <c r="N280" s="28" t="s">
        <v>165</v>
      </c>
      <c r="O280" s="24">
        <v>1890.51</v>
      </c>
      <c r="P280" s="72" t="s">
        <v>34</v>
      </c>
      <c r="Q280" s="49"/>
    </row>
    <row r="281" spans="1:17" ht="36.75" customHeight="1">
      <c r="A281" s="6">
        <v>276</v>
      </c>
      <c r="B281" s="61">
        <v>4235</v>
      </c>
      <c r="C281" s="85">
        <v>2002840050</v>
      </c>
      <c r="D281" s="2">
        <v>272</v>
      </c>
      <c r="E281" s="16" t="s">
        <v>996</v>
      </c>
      <c r="F281" s="15" t="s">
        <v>117</v>
      </c>
      <c r="G281" s="15" t="s">
        <v>973</v>
      </c>
      <c r="H281" s="45"/>
      <c r="I281" s="45"/>
      <c r="J281" s="15" t="s">
        <v>2</v>
      </c>
      <c r="K281" s="11" t="s">
        <v>284</v>
      </c>
      <c r="L281" s="11">
        <v>43190</v>
      </c>
      <c r="M281" s="27" t="s">
        <v>997</v>
      </c>
      <c r="N281" s="28" t="s">
        <v>235</v>
      </c>
      <c r="O281" s="24">
        <v>1344.68</v>
      </c>
      <c r="P281" s="72" t="s">
        <v>34</v>
      </c>
      <c r="Q281" s="49"/>
    </row>
    <row r="282" spans="1:17" ht="36.75" customHeight="1">
      <c r="A282" s="6">
        <v>277</v>
      </c>
      <c r="B282" s="61">
        <v>4236</v>
      </c>
      <c r="C282" s="85">
        <v>2002840210</v>
      </c>
      <c r="D282" s="2">
        <v>273</v>
      </c>
      <c r="E282" s="16" t="s">
        <v>998</v>
      </c>
      <c r="F282" s="15" t="s">
        <v>117</v>
      </c>
      <c r="G282" s="15" t="s">
        <v>973</v>
      </c>
      <c r="H282" s="45"/>
      <c r="I282" s="45"/>
      <c r="J282" s="15" t="s">
        <v>2</v>
      </c>
      <c r="K282" s="11" t="s">
        <v>908</v>
      </c>
      <c r="L282" s="11">
        <v>43190</v>
      </c>
      <c r="M282" s="27" t="s">
        <v>999</v>
      </c>
      <c r="N282" s="28" t="s">
        <v>196</v>
      </c>
      <c r="O282" s="24">
        <v>1604.18</v>
      </c>
      <c r="P282" s="72" t="s">
        <v>34</v>
      </c>
      <c r="Q282" s="49"/>
    </row>
    <row r="283" spans="1:17" ht="52.8">
      <c r="A283" s="6">
        <v>278</v>
      </c>
      <c r="B283" s="61">
        <v>4237</v>
      </c>
      <c r="C283" s="85">
        <v>2002890230</v>
      </c>
      <c r="D283" s="2">
        <v>274</v>
      </c>
      <c r="E283" s="16" t="s">
        <v>1000</v>
      </c>
      <c r="F283" s="15" t="s">
        <v>117</v>
      </c>
      <c r="G283" s="15" t="s">
        <v>973</v>
      </c>
      <c r="H283" s="45"/>
      <c r="I283" s="45"/>
      <c r="J283" s="15" t="s">
        <v>2</v>
      </c>
      <c r="K283" s="11" t="s">
        <v>908</v>
      </c>
      <c r="L283" s="11">
        <v>43190</v>
      </c>
      <c r="M283" s="27" t="s">
        <v>1001</v>
      </c>
      <c r="N283" s="28" t="s">
        <v>235</v>
      </c>
      <c r="O283" s="24">
        <v>1296.95</v>
      </c>
      <c r="P283" s="72" t="s">
        <v>1002</v>
      </c>
      <c r="Q283" s="49" t="s">
        <v>1003</v>
      </c>
    </row>
    <row r="284" spans="1:17" ht="26.4">
      <c r="A284" s="6">
        <v>279</v>
      </c>
      <c r="B284" s="61">
        <v>4238</v>
      </c>
      <c r="C284" s="85">
        <v>2003714010</v>
      </c>
      <c r="D284" s="2">
        <v>275</v>
      </c>
      <c r="E284" s="16" t="s">
        <v>1004</v>
      </c>
      <c r="F284" s="15" t="s">
        <v>121</v>
      </c>
      <c r="G284" s="15" t="s">
        <v>256</v>
      </c>
      <c r="H284" s="45"/>
      <c r="I284" s="45"/>
      <c r="J284" s="15" t="s">
        <v>2</v>
      </c>
      <c r="K284" s="11" t="s">
        <v>155</v>
      </c>
      <c r="L284" s="11">
        <v>43190</v>
      </c>
      <c r="M284" s="27" t="s">
        <v>1005</v>
      </c>
      <c r="N284" s="28" t="s">
        <v>125</v>
      </c>
      <c r="O284" s="24">
        <v>2633.65</v>
      </c>
      <c r="P284" s="72" t="s">
        <v>1006</v>
      </c>
      <c r="Q284" s="49" t="s">
        <v>1007</v>
      </c>
    </row>
    <row r="285" spans="1:17" ht="36.75" customHeight="1">
      <c r="A285" s="6">
        <v>280</v>
      </c>
      <c r="B285" s="61">
        <v>4239</v>
      </c>
      <c r="C285" s="85">
        <v>2003811820</v>
      </c>
      <c r="D285" s="2">
        <v>276</v>
      </c>
      <c r="E285" s="16" t="s">
        <v>1008</v>
      </c>
      <c r="F285" s="15" t="s">
        <v>121</v>
      </c>
      <c r="G285" s="15" t="s">
        <v>861</v>
      </c>
      <c r="H285" s="45"/>
      <c r="I285" s="45"/>
      <c r="J285" s="15" t="s">
        <v>2</v>
      </c>
      <c r="K285" s="17">
        <v>43131</v>
      </c>
      <c r="L285" s="17">
        <v>43190</v>
      </c>
      <c r="M285" s="27" t="s">
        <v>1009</v>
      </c>
      <c r="N285" s="28" t="s">
        <v>210</v>
      </c>
      <c r="O285" s="24">
        <v>2525.7800000000002</v>
      </c>
      <c r="P285" s="72" t="s">
        <v>34</v>
      </c>
      <c r="Q285" s="49"/>
    </row>
    <row r="286" spans="1:17" ht="52.8">
      <c r="A286" s="6">
        <v>281</v>
      </c>
      <c r="B286" s="61">
        <v>4240</v>
      </c>
      <c r="C286" s="85">
        <v>2003813210</v>
      </c>
      <c r="D286" s="2">
        <v>277</v>
      </c>
      <c r="E286" s="16" t="s">
        <v>1010</v>
      </c>
      <c r="F286" s="15" t="s">
        <v>121</v>
      </c>
      <c r="G286" s="15" t="s">
        <v>341</v>
      </c>
      <c r="H286" s="45"/>
      <c r="I286" s="45"/>
      <c r="J286" s="15" t="s">
        <v>2</v>
      </c>
      <c r="K286" s="11" t="s">
        <v>296</v>
      </c>
      <c r="L286" s="11" t="s">
        <v>602</v>
      </c>
      <c r="M286" s="27" t="s">
        <v>1011</v>
      </c>
      <c r="N286" s="28" t="s">
        <v>125</v>
      </c>
      <c r="O286" s="24">
        <v>2681.37</v>
      </c>
      <c r="P286" s="72" t="s">
        <v>1012</v>
      </c>
      <c r="Q286" s="49" t="s">
        <v>1013</v>
      </c>
    </row>
    <row r="287" spans="1:17" ht="39.6">
      <c r="A287" s="6">
        <v>282</v>
      </c>
      <c r="B287" s="61">
        <v>4241</v>
      </c>
      <c r="C287" s="85">
        <v>2003905010</v>
      </c>
      <c r="D287" s="2">
        <v>278</v>
      </c>
      <c r="E287" s="16" t="s">
        <v>1014</v>
      </c>
      <c r="F287" s="15" t="s">
        <v>121</v>
      </c>
      <c r="G287" s="15" t="s">
        <v>305</v>
      </c>
      <c r="H287" s="45"/>
      <c r="I287" s="45"/>
      <c r="J287" s="15" t="s">
        <v>2</v>
      </c>
      <c r="K287" s="11">
        <v>43029</v>
      </c>
      <c r="L287" s="11">
        <v>43190</v>
      </c>
      <c r="M287" s="27" t="s">
        <v>1015</v>
      </c>
      <c r="N287" s="27" t="s">
        <v>1016</v>
      </c>
      <c r="O287" s="24">
        <v>10729.32</v>
      </c>
      <c r="P287" s="72" t="s">
        <v>1017</v>
      </c>
      <c r="Q287" s="49" t="s">
        <v>1018</v>
      </c>
    </row>
    <row r="288" spans="1:17" ht="36.75" customHeight="1">
      <c r="A288" s="6">
        <v>283</v>
      </c>
      <c r="B288" s="61">
        <v>4242</v>
      </c>
      <c r="C288" s="85">
        <v>2010838110</v>
      </c>
      <c r="D288" s="2">
        <v>279</v>
      </c>
      <c r="E288" s="16" t="s">
        <v>1019</v>
      </c>
      <c r="F288" s="15" t="s">
        <v>679</v>
      </c>
      <c r="G288" s="15" t="s">
        <v>680</v>
      </c>
      <c r="H288" s="45"/>
      <c r="I288" s="45"/>
      <c r="J288" s="15" t="s">
        <v>2</v>
      </c>
      <c r="K288" s="11" t="s">
        <v>1020</v>
      </c>
      <c r="L288" s="11">
        <v>43190</v>
      </c>
      <c r="M288" s="27" t="s">
        <v>1021</v>
      </c>
      <c r="N288" s="28" t="s">
        <v>125</v>
      </c>
      <c r="O288" s="24">
        <v>3117.58</v>
      </c>
      <c r="P288" s="72" t="s">
        <v>34</v>
      </c>
      <c r="Q288" s="49"/>
    </row>
    <row r="289" spans="15:17" ht="15" customHeight="1">
      <c r="O289" s="68">
        <f>SUM(O10:O288)</f>
        <v>1612816.5699999989</v>
      </c>
      <c r="P289" s="62"/>
      <c r="Q289" s="62"/>
    </row>
    <row r="290" spans="15:17">
      <c r="Q290" s="62"/>
    </row>
  </sheetData>
  <autoFilter ref="E9:Q291"/>
  <mergeCells count="16">
    <mergeCell ref="I4:J4"/>
    <mergeCell ref="K7:L7"/>
    <mergeCell ref="A7:A8"/>
    <mergeCell ref="B7:B8"/>
    <mergeCell ref="C7:C8"/>
    <mergeCell ref="E7:E8"/>
    <mergeCell ref="F7:F8"/>
    <mergeCell ref="G7:G8"/>
    <mergeCell ref="H7:H8"/>
    <mergeCell ref="I7:I8"/>
    <mergeCell ref="J7:J8"/>
    <mergeCell ref="M7:M8"/>
    <mergeCell ref="N7:N8"/>
    <mergeCell ref="O7:O8"/>
    <mergeCell ref="P7:P8"/>
    <mergeCell ref="Q7:Q8"/>
  </mergeCells>
  <pageMargins left="0.511811023622047" right="0.31496062992126" top="0.55118110236220497" bottom="0.55118110236220497" header="0.31496062992126" footer="0.31496062992126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30"/>
  <sheetViews>
    <sheetView zoomScale="160" zoomScaleNormal="160" workbookViewId="0">
      <selection activeCell="E7" sqref="E7:E8"/>
    </sheetView>
  </sheetViews>
  <sheetFormatPr defaultColWidth="8.88671875" defaultRowHeight="13.8"/>
  <cols>
    <col min="1" max="1" width="13.33203125" style="1" customWidth="1"/>
    <col min="2" max="2" width="20.33203125" style="2" customWidth="1"/>
    <col min="3" max="3" width="15.6640625" style="1" customWidth="1"/>
    <col min="4" max="4" width="15.44140625" style="1" customWidth="1"/>
    <col min="5" max="5" width="13" style="1" customWidth="1"/>
    <col min="6" max="6" width="8.88671875" style="1"/>
    <col min="7" max="7" width="11.6640625" style="1" customWidth="1"/>
    <col min="8" max="8" width="11.88671875" style="1" customWidth="1"/>
    <col min="9" max="9" width="13.44140625" style="1" customWidth="1"/>
    <col min="10" max="16384" width="8.88671875" style="1"/>
  </cols>
  <sheetData>
    <row r="2" spans="1:9" ht="18">
      <c r="B2" s="3" t="s">
        <v>1022</v>
      </c>
    </row>
    <row r="4" spans="1:9" ht="14.4" customHeight="1">
      <c r="A4" s="80" t="s">
        <v>4</v>
      </c>
      <c r="B4" s="76" t="s">
        <v>5</v>
      </c>
      <c r="C4" s="80" t="s">
        <v>6</v>
      </c>
      <c r="D4" s="80" t="s">
        <v>7</v>
      </c>
      <c r="E4" s="80" t="s">
        <v>8</v>
      </c>
      <c r="F4" s="80" t="s">
        <v>9</v>
      </c>
      <c r="G4" s="74" t="s">
        <v>1028</v>
      </c>
      <c r="H4" s="76" t="s">
        <v>1027</v>
      </c>
      <c r="I4" s="74" t="s">
        <v>1029</v>
      </c>
    </row>
    <row r="5" spans="1:9" ht="34.200000000000003" customHeight="1">
      <c r="A5" s="81"/>
      <c r="B5" s="76"/>
      <c r="C5" s="80"/>
      <c r="D5" s="81"/>
      <c r="E5" s="79"/>
      <c r="F5" s="79"/>
      <c r="G5" s="74"/>
      <c r="H5" s="76"/>
      <c r="I5" s="74"/>
    </row>
    <row r="6" spans="1:9">
      <c r="A6" s="4">
        <v>1</v>
      </c>
      <c r="B6" s="6"/>
      <c r="C6" s="4">
        <v>2</v>
      </c>
      <c r="D6" s="4">
        <v>3</v>
      </c>
      <c r="E6" s="4">
        <v>4</v>
      </c>
      <c r="F6" s="4">
        <v>5</v>
      </c>
      <c r="G6" s="6">
        <v>20</v>
      </c>
      <c r="H6" s="6"/>
      <c r="I6" s="21"/>
    </row>
    <row r="7" spans="1:9" ht="26.4">
      <c r="A7" s="7">
        <v>66280</v>
      </c>
      <c r="B7" s="8" t="s">
        <v>25</v>
      </c>
      <c r="C7" s="9" t="s">
        <v>26</v>
      </c>
      <c r="D7" s="9" t="s">
        <v>27</v>
      </c>
      <c r="E7" s="4">
        <v>4</v>
      </c>
      <c r="F7" s="4">
        <v>225</v>
      </c>
      <c r="G7" s="24">
        <v>3624.62</v>
      </c>
      <c r="H7" s="25">
        <f>505.9+369.8</f>
        <v>875.7</v>
      </c>
      <c r="I7" s="26">
        <f>G7-H7</f>
        <v>2748.92</v>
      </c>
    </row>
    <row r="8" spans="1:9" ht="39.6">
      <c r="A8" s="7">
        <v>99930</v>
      </c>
      <c r="B8" s="12" t="s">
        <v>38</v>
      </c>
      <c r="C8" s="9" t="s">
        <v>26</v>
      </c>
      <c r="D8" s="13" t="s">
        <v>39</v>
      </c>
      <c r="E8" s="14">
        <v>2</v>
      </c>
      <c r="F8" s="14">
        <v>49</v>
      </c>
      <c r="G8" s="24">
        <v>7616.93</v>
      </c>
      <c r="H8" s="25">
        <v>14.1100000000006</v>
      </c>
      <c r="I8" s="26">
        <f t="shared" ref="I8:I23" si="0">G8-H8</f>
        <v>7602.82</v>
      </c>
    </row>
    <row r="9" spans="1:9" ht="26.4">
      <c r="A9" s="7">
        <v>52040</v>
      </c>
      <c r="B9" s="8" t="s">
        <v>50</v>
      </c>
      <c r="C9" s="9" t="s">
        <v>26</v>
      </c>
      <c r="D9" s="9" t="s">
        <v>27</v>
      </c>
      <c r="E9" s="4" t="s">
        <v>51</v>
      </c>
      <c r="F9" s="4">
        <v>57</v>
      </c>
      <c r="G9" s="24">
        <v>8779.92</v>
      </c>
      <c r="H9" s="25">
        <f>60.8799999999992+19.75</f>
        <v>80.6299999999992</v>
      </c>
      <c r="I9" s="26">
        <f t="shared" si="0"/>
        <v>8699.2900000000009</v>
      </c>
    </row>
    <row r="10" spans="1:9" ht="24">
      <c r="A10" s="7">
        <v>2000342190</v>
      </c>
      <c r="B10" s="16" t="s">
        <v>250</v>
      </c>
      <c r="C10" s="13" t="s">
        <v>121</v>
      </c>
      <c r="D10" s="13" t="s">
        <v>137</v>
      </c>
      <c r="E10" s="14" t="s">
        <v>251</v>
      </c>
      <c r="F10" s="14"/>
      <c r="G10" s="24">
        <v>4233.58</v>
      </c>
      <c r="H10" s="25">
        <f>60.0500000000007+27.5500000000002</f>
        <v>87.600000000000904</v>
      </c>
      <c r="I10" s="26">
        <f t="shared" si="0"/>
        <v>4145.9799999999987</v>
      </c>
    </row>
    <row r="11" spans="1:9" ht="24">
      <c r="A11" s="7">
        <v>2000351430</v>
      </c>
      <c r="B11" s="16" t="s">
        <v>1023</v>
      </c>
      <c r="C11" s="13" t="s">
        <v>121</v>
      </c>
      <c r="D11" s="13" t="s">
        <v>261</v>
      </c>
      <c r="E11" s="14">
        <v>105</v>
      </c>
      <c r="F11" s="14"/>
      <c r="G11" s="24">
        <v>2186.6999999999998</v>
      </c>
      <c r="H11" s="25">
        <v>2186.6999999999998</v>
      </c>
      <c r="I11" s="26">
        <f t="shared" si="0"/>
        <v>0</v>
      </c>
    </row>
    <row r="12" spans="1:9">
      <c r="A12" s="7">
        <v>2000391780</v>
      </c>
      <c r="B12" s="16" t="s">
        <v>377</v>
      </c>
      <c r="C12" s="13" t="s">
        <v>121</v>
      </c>
      <c r="D12" s="13" t="s">
        <v>373</v>
      </c>
      <c r="E12" s="14">
        <v>68</v>
      </c>
      <c r="F12" s="14"/>
      <c r="G12" s="24">
        <v>9848.82</v>
      </c>
      <c r="H12" s="25">
        <v>89.28</v>
      </c>
      <c r="I12" s="26">
        <f t="shared" si="0"/>
        <v>9759.5399999999991</v>
      </c>
    </row>
    <row r="13" spans="1:9" ht="24">
      <c r="A13" s="7">
        <v>2000549860</v>
      </c>
      <c r="B13" s="16" t="s">
        <v>488</v>
      </c>
      <c r="C13" s="13" t="s">
        <v>109</v>
      </c>
      <c r="D13" s="13" t="s">
        <v>432</v>
      </c>
      <c r="E13" s="14">
        <v>18</v>
      </c>
      <c r="F13" s="14">
        <v>116</v>
      </c>
      <c r="G13" s="24">
        <v>3595.75</v>
      </c>
      <c r="H13" s="25">
        <f>2.42999999999982+117.47</f>
        <v>119.89999999999982</v>
      </c>
      <c r="I13" s="26">
        <f t="shared" si="0"/>
        <v>3475.8500000000004</v>
      </c>
    </row>
    <row r="14" spans="1:9" ht="24">
      <c r="A14" s="7">
        <v>2000560500</v>
      </c>
      <c r="B14" s="16" t="s">
        <v>497</v>
      </c>
      <c r="C14" s="13" t="s">
        <v>109</v>
      </c>
      <c r="D14" s="13" t="s">
        <v>495</v>
      </c>
      <c r="E14" s="14">
        <v>62</v>
      </c>
      <c r="F14" s="14">
        <v>20</v>
      </c>
      <c r="G14" s="24">
        <v>1524.16</v>
      </c>
      <c r="H14" s="25">
        <v>75.58</v>
      </c>
      <c r="I14" s="26">
        <f t="shared" si="0"/>
        <v>1448.5800000000002</v>
      </c>
    </row>
    <row r="15" spans="1:9" ht="24">
      <c r="A15" s="7">
        <v>2000920030</v>
      </c>
      <c r="B15" s="16" t="s">
        <v>561</v>
      </c>
      <c r="C15" s="13" t="s">
        <v>109</v>
      </c>
      <c r="D15" s="13" t="s">
        <v>562</v>
      </c>
      <c r="E15" s="14">
        <v>2</v>
      </c>
      <c r="F15" s="14"/>
      <c r="G15" s="24">
        <v>4084.8</v>
      </c>
      <c r="H15" s="25">
        <v>200.72</v>
      </c>
      <c r="I15" s="26">
        <f t="shared" si="0"/>
        <v>3884.0800000000004</v>
      </c>
    </row>
    <row r="16" spans="1:9" ht="24">
      <c r="A16" s="7">
        <v>2000934680</v>
      </c>
      <c r="B16" s="16" t="s">
        <v>1024</v>
      </c>
      <c r="C16" s="13" t="s">
        <v>109</v>
      </c>
      <c r="D16" s="13" t="s">
        <v>1025</v>
      </c>
      <c r="E16" s="14">
        <v>20</v>
      </c>
      <c r="F16" s="14"/>
      <c r="G16" s="24">
        <v>5659.93</v>
      </c>
      <c r="H16" s="25">
        <v>5659.93</v>
      </c>
      <c r="I16" s="26">
        <f t="shared" si="0"/>
        <v>0</v>
      </c>
    </row>
    <row r="17" spans="1:10" ht="24">
      <c r="A17" s="7">
        <v>2001090340</v>
      </c>
      <c r="B17" s="16" t="s">
        <v>747</v>
      </c>
      <c r="C17" s="13" t="s">
        <v>109</v>
      </c>
      <c r="D17" s="13" t="s">
        <v>748</v>
      </c>
      <c r="E17" s="14">
        <v>79</v>
      </c>
      <c r="F17" s="14"/>
      <c r="G17" s="24">
        <v>5618.11</v>
      </c>
      <c r="H17" s="25">
        <f>138.99+4.05</f>
        <v>143.04000000000002</v>
      </c>
      <c r="I17" s="26">
        <f t="shared" si="0"/>
        <v>5475.07</v>
      </c>
    </row>
    <row r="18" spans="1:10" ht="24">
      <c r="A18" s="18">
        <v>2001096570</v>
      </c>
      <c r="B18" s="16" t="s">
        <v>818</v>
      </c>
      <c r="C18" s="19" t="s">
        <v>109</v>
      </c>
      <c r="D18" s="19" t="s">
        <v>819</v>
      </c>
      <c r="E18" s="14">
        <v>2</v>
      </c>
      <c r="F18" s="14"/>
      <c r="G18" s="29">
        <v>3547.42</v>
      </c>
      <c r="H18" s="25">
        <f>1292.6+2084.51</f>
        <v>3377.11</v>
      </c>
      <c r="I18" s="26">
        <f t="shared" si="0"/>
        <v>170.30999999999995</v>
      </c>
    </row>
    <row r="19" spans="1:10" ht="24">
      <c r="A19" s="18">
        <v>2001105220</v>
      </c>
      <c r="B19" s="16" t="s">
        <v>888</v>
      </c>
      <c r="C19" s="19" t="s">
        <v>883</v>
      </c>
      <c r="D19" s="19" t="s">
        <v>884</v>
      </c>
      <c r="E19" s="14">
        <v>444</v>
      </c>
      <c r="F19" s="14"/>
      <c r="G19" s="29">
        <v>1862.01</v>
      </c>
      <c r="H19" s="25">
        <f>1087.14+774.87</f>
        <v>1862.0100000000002</v>
      </c>
      <c r="I19" s="26">
        <f t="shared" si="0"/>
        <v>0</v>
      </c>
    </row>
    <row r="20" spans="1:10" ht="24">
      <c r="A20" s="7">
        <v>2002061030</v>
      </c>
      <c r="B20" s="16" t="s">
        <v>923</v>
      </c>
      <c r="C20" s="13" t="s">
        <v>117</v>
      </c>
      <c r="D20" s="13"/>
      <c r="E20" s="14">
        <v>6</v>
      </c>
      <c r="F20" s="14">
        <v>103</v>
      </c>
      <c r="G20" s="24">
        <v>2079.83</v>
      </c>
      <c r="H20" s="25">
        <v>389.79</v>
      </c>
      <c r="I20" s="26">
        <f t="shared" si="0"/>
        <v>1690.04</v>
      </c>
    </row>
    <row r="21" spans="1:10" ht="24">
      <c r="A21" s="18">
        <v>2002240550</v>
      </c>
      <c r="B21" s="16" t="s">
        <v>1026</v>
      </c>
      <c r="C21" s="19" t="s">
        <v>117</v>
      </c>
      <c r="D21" s="19"/>
      <c r="E21" s="14">
        <v>24</v>
      </c>
      <c r="F21" s="14">
        <v>55</v>
      </c>
      <c r="G21" s="29">
        <v>1020.43</v>
      </c>
      <c r="H21" s="25">
        <v>1020.43</v>
      </c>
      <c r="I21" s="26">
        <f t="shared" si="0"/>
        <v>0</v>
      </c>
    </row>
    <row r="22" spans="1:10" ht="24">
      <c r="A22" s="18">
        <v>2002370440</v>
      </c>
      <c r="B22" s="16" t="s">
        <v>972</v>
      </c>
      <c r="C22" s="19" t="s">
        <v>117</v>
      </c>
      <c r="D22" s="19" t="s">
        <v>973</v>
      </c>
      <c r="E22" s="14">
        <v>37</v>
      </c>
      <c r="F22" s="14">
        <v>44</v>
      </c>
      <c r="G22" s="29">
        <v>1273.44</v>
      </c>
      <c r="H22" s="25">
        <v>1219.99</v>
      </c>
      <c r="I22" s="26">
        <f t="shared" si="0"/>
        <v>53.450000000000045</v>
      </c>
    </row>
    <row r="23" spans="1:10" ht="24">
      <c r="A23" s="7">
        <v>2002390530</v>
      </c>
      <c r="B23" s="16" t="s">
        <v>978</v>
      </c>
      <c r="C23" s="13" t="s">
        <v>117</v>
      </c>
      <c r="D23" s="13" t="s">
        <v>973</v>
      </c>
      <c r="E23" s="14">
        <v>39</v>
      </c>
      <c r="F23" s="14">
        <v>53</v>
      </c>
      <c r="G23" s="24">
        <v>1380.9</v>
      </c>
      <c r="H23" s="25">
        <f>34.4200000000001+1346.48</f>
        <v>1380.9</v>
      </c>
      <c r="I23" s="26">
        <f t="shared" si="0"/>
        <v>0</v>
      </c>
    </row>
    <row r="24" spans="1:10" ht="24.6">
      <c r="A24" s="65"/>
      <c r="B24" s="16" t="s">
        <v>116</v>
      </c>
      <c r="C24" s="15" t="s">
        <v>117</v>
      </c>
      <c r="D24" s="15" t="s">
        <v>118</v>
      </c>
      <c r="E24" s="45">
        <v>4</v>
      </c>
      <c r="F24" s="45"/>
      <c r="G24" s="24">
        <v>2250.19</v>
      </c>
      <c r="H24" s="65">
        <v>2250.19</v>
      </c>
      <c r="I24" s="66">
        <f t="shared" ref="I24:I26" si="1">G24-H24</f>
        <v>0</v>
      </c>
      <c r="J24" s="53"/>
    </row>
    <row r="25" spans="1:10" ht="14.4">
      <c r="A25" s="65"/>
      <c r="B25" s="16" t="s">
        <v>197</v>
      </c>
      <c r="C25" s="15" t="s">
        <v>121</v>
      </c>
      <c r="D25" s="15" t="s">
        <v>198</v>
      </c>
      <c r="E25" s="45">
        <v>8</v>
      </c>
      <c r="F25" s="45"/>
      <c r="G25" s="24">
        <v>9175.4</v>
      </c>
      <c r="H25" s="65">
        <v>362.73999999999978</v>
      </c>
      <c r="I25" s="66">
        <f t="shared" si="1"/>
        <v>8812.66</v>
      </c>
      <c r="J25" s="53"/>
    </row>
    <row r="26" spans="1:10" ht="24.6">
      <c r="A26" s="65"/>
      <c r="B26" s="16" t="s">
        <v>581</v>
      </c>
      <c r="C26" s="15" t="s">
        <v>109</v>
      </c>
      <c r="D26" s="15" t="s">
        <v>582</v>
      </c>
      <c r="E26" s="45">
        <v>12</v>
      </c>
      <c r="F26" s="45"/>
      <c r="G26" s="24">
        <v>3898.17</v>
      </c>
      <c r="H26" s="65">
        <v>3898.17</v>
      </c>
      <c r="I26" s="66">
        <f t="shared" si="1"/>
        <v>0</v>
      </c>
      <c r="J26" s="53"/>
    </row>
    <row r="27" spans="1:10">
      <c r="A27" s="65"/>
      <c r="B27" s="65"/>
      <c r="C27" s="65"/>
      <c r="D27" s="65"/>
      <c r="E27" s="65"/>
      <c r="F27" s="65"/>
      <c r="G27" s="65"/>
      <c r="H27" s="67">
        <f>SUM(H7:H26)</f>
        <v>25294.520000000004</v>
      </c>
      <c r="I27" s="65"/>
    </row>
    <row r="29" spans="1:10">
      <c r="H29" s="64"/>
    </row>
    <row r="30" spans="1:10">
      <c r="H30" s="64"/>
    </row>
  </sheetData>
  <mergeCells count="9">
    <mergeCell ref="F4:F5"/>
    <mergeCell ref="G4:G5"/>
    <mergeCell ref="H4:H5"/>
    <mergeCell ref="I4:I5"/>
    <mergeCell ref="A4:A5"/>
    <mergeCell ref="B4:B5"/>
    <mergeCell ref="C4:C5"/>
    <mergeCell ref="D4:D5"/>
    <mergeCell ref="E4: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31 саяногорск</vt:lpstr>
      <vt:lpstr>исключение</vt:lpstr>
      <vt:lpstr>Лист3</vt:lpstr>
      <vt:lpstr>'31 саяногорск'!Область_печати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измайлов роман</dc:creator>
  <cp:lastModifiedBy>измайлов роман</cp:lastModifiedBy>
  <cp:lastPrinted>2026-04-09T09:25:00Z</cp:lastPrinted>
  <dcterms:created xsi:type="dcterms:W3CDTF">2026-01-11T09:58:00Z</dcterms:created>
  <dcterms:modified xsi:type="dcterms:W3CDTF">2026-07-19T01:31:03Z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3DCEFFF02EC74ED599ECD30253E97DAA_13</vt:lpwstr>
  </property>
  <property fmtid="{D5CDD505-2E9C-101B-9397-08002B2CF9AE}" pid="3" name="KSOProductBuildVer">
    <vt:lpwstr>1049-12.2.0.23196</vt:lpwstr>
  </property>
</Properties>
</file>