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-120" yWindow="-120" windowWidth="29040" windowHeight="158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2" i="1"/>
  <c r="G2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7" i="1"/>
  <c r="G28" i="1"/>
  <c r="G29" i="1"/>
  <c r="G2" i="1"/>
  <c r="F7" i="1"/>
  <c r="F29" i="1"/>
  <c r="F2" i="1"/>
  <c r="F3" i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2" i="1"/>
  <c r="H30" i="1" l="1"/>
  <c r="G30" i="1"/>
  <c r="F30" i="1"/>
  <c r="E30" i="1"/>
  <c r="C30" i="1"/>
  <c r="D30" i="1" l="1"/>
</calcChain>
</file>

<file path=xl/sharedStrings.xml><?xml version="1.0" encoding="utf-8"?>
<sst xmlns="http://schemas.openxmlformats.org/spreadsheetml/2006/main" count="33" uniqueCount="32">
  <si>
    <t>Наименование</t>
  </si>
  <si>
    <t>Сумма</t>
  </si>
  <si>
    <t>пассажирская подвесная канатная дорога</t>
  </si>
  <si>
    <t>насосная станция высокого давления</t>
  </si>
  <si>
    <t>канализация главного корпуса</t>
  </si>
  <si>
    <t>ливневая канализация</t>
  </si>
  <si>
    <t>трансформаторная подстанция</t>
  </si>
  <si>
    <t>главный корпус</t>
  </si>
  <si>
    <t>сооружение-буксировочная канатная дорога № 1 и горнолыжная трасса</t>
  </si>
  <si>
    <t>газопровод среднего давления</t>
  </si>
  <si>
    <t>главный распределительный щит 1</t>
  </si>
  <si>
    <t>главный распределительный щит 2</t>
  </si>
  <si>
    <t>главный распределительный щит 3</t>
  </si>
  <si>
    <t>ограждение</t>
  </si>
  <si>
    <t>котельная</t>
  </si>
  <si>
    <t>система оснежения</t>
  </si>
  <si>
    <t>стоянка для автомашин</t>
  </si>
  <si>
    <t>канатная дорога, нижняя и верхняя станции</t>
  </si>
  <si>
    <t>теплотрасса к главному корпусу</t>
  </si>
  <si>
    <t>насосная станция пожаротушения</t>
  </si>
  <si>
    <t>электрические сети</t>
  </si>
  <si>
    <t>электрические сети подземной прокладки</t>
  </si>
  <si>
    <t>водопровод к главному корпусу</t>
  </si>
  <si>
    <t>водопровод пожаротушения</t>
  </si>
  <si>
    <t>Право аренды на земельный участок площадью 11 703 кв.м. (срок аренды до 22.11.2018 г.), категория земель: земли населенных пунктов, разрешенное использование: для размещения спортивно-развлекательных объектов</t>
  </si>
  <si>
    <t>участок площадью 48 040 кв.м. (срок аренды до 28.12.2061 г.), категория земель: земли населенных пунктов, разрешенное использование: Для сооружения - буксировочной канатной дороги №1 и горнолыжной трассы</t>
  </si>
  <si>
    <t>Право аренды на земельный участок площадью 13 556 кв.м. (срок аренды до 28.12.2061 г.), категория земель: земли населенных пунктов, разрешенное использование: для главного корпуса</t>
  </si>
  <si>
    <t>Право аренды на земельный участок площадью 2 428 кв.м. (срок аренды до 28.12.2061 г.), категория земель: земли населенных пунктов, разрешенное использование: Для канатной дороги, нижней и верхней станции</t>
  </si>
  <si>
    <t>Право аренды на земельный участок площадью 2 446 кв.м. (срок аренды до 28.12.2061 г.), категория земель: земли населенных пунктов, разрешенное использование: Для канатной дороги, нижней и верхней станции</t>
  </si>
  <si>
    <t>Итого:</t>
  </si>
  <si>
    <t>При реализации имущества устанавливается 5 (пять) этапов снижения цены. Величина, на которую последовательно снижается цена предложения на каждом этапе, составляет: 24 625 000 рублей, цена отсечения составляет – 374 000 000 рублей.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</si>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</sst>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 applyAlignment="1">
      <alignment horizontal="center"/>
    </xf>
    <xf numFmtId="164" fontId="2" fillId="0" borderId="0" xfId="0" applyNumberFormat="1" applyFont="1"/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pane ySplit="2" topLeftCell="A27" activePane="bottomLeft" state="frozen"/>
      <selection pane="bottomLeft" activeCell="K6" sqref="K6"/>
    </sheetView>
  </sheetViews>
  <sheetFormatPr defaultRowHeight="15" x14ac:dyDescent="0.25"/>
  <cols>
    <col min="1" max="1" width="9.140625" style="14"/>
    <col min="2" max="2" width="74.5703125" customWidth="1"/>
    <col min="3" max="3" width="33.28515625" style="4" hidden="1" customWidth="1"/>
    <col min="4" max="4" width="17" style="13" customWidth="1"/>
    <col min="5" max="5" width="21.140625" style="13" customWidth="1"/>
    <col min="6" max="7" width="17" style="13" customWidth="1"/>
    <col min="8" max="8" width="22.28515625" style="9" customWidth="1"/>
    <col min="11" max="11" width="13.85546875" bestFit="1" customWidth="1"/>
    <col min="12" max="12" width="20.28515625" customWidth="1"/>
    <col min="13" max="13" width="15.140625" bestFit="1" customWidth="1"/>
  </cols>
  <sheetData>
    <row r="1" spans="1:11" ht="16.5" thickBot="1" x14ac:dyDescent="0.3">
      <c r="A1" s="15" t="s">
        <v>31</v>
      </c>
      <c r="B1" s="1" t="s">
        <v>0</v>
      </c>
      <c r="C1" s="5" t="s">
        <v>1</v>
      </c>
      <c r="D1" s="11">
        <v>1</v>
      </c>
      <c r="E1" s="11">
        <v>2</v>
      </c>
      <c r="F1" s="11">
        <v>3</v>
      </c>
      <c r="G1" s="11">
        <v>4</v>
      </c>
      <c r="H1" s="11">
        <v>5</v>
      </c>
    </row>
    <row r="2" spans="1:11" ht="39.950000000000003" customHeight="1" thickBot="1" x14ac:dyDescent="0.3">
      <c r="A2" s="15">
        <v>1</v>
      </c>
      <c r="B2" s="2" t="s">
        <v>2</v>
      </c>
      <c r="C2" s="6">
        <v>43355000</v>
      </c>
      <c r="D2" s="12">
        <f>C2*1.4803698262</f>
        <v>64181433.814901002</v>
      </c>
      <c r="E2" s="12">
        <f>D2*0.947883598</f>
        <v>60836528.409267224</v>
      </c>
      <c r="F2" s="12">
        <f>E2*0.9450189999</f>
        <v>57491675.234713651</v>
      </c>
      <c r="G2" s="12">
        <f>F2*0.941819</f>
        <v>54146752.077882774</v>
      </c>
      <c r="H2" s="12">
        <f>G2*0.938225</f>
        <v>50801836.468271561</v>
      </c>
      <c r="K2" s="10"/>
    </row>
    <row r="3" spans="1:11" ht="39.950000000000003" customHeight="1" thickBot="1" x14ac:dyDescent="0.3">
      <c r="A3" s="15">
        <v>2</v>
      </c>
      <c r="B3" s="2" t="s">
        <v>3</v>
      </c>
      <c r="C3" s="6">
        <v>306000</v>
      </c>
      <c r="D3" s="12">
        <f t="shared" ref="D3:D29" si="0">C3*1.4803698262</f>
        <v>452993.16681720002</v>
      </c>
      <c r="E3" s="12">
        <f t="shared" ref="E3:E29" si="1">D3*0.947883598</f>
        <v>429384.79283210175</v>
      </c>
      <c r="F3" s="12">
        <f t="shared" ref="F3:F28" si="2">E3*0.9450179999</f>
        <v>405776.35810966865</v>
      </c>
      <c r="G3" s="12">
        <f t="shared" ref="G3:G29" si="3">F3*0.941819</f>
        <v>382167.88381849002</v>
      </c>
      <c r="H3" s="12">
        <f t="shared" ref="H3:H29" si="4">G3*0.938225</f>
        <v>358559.4627956028</v>
      </c>
    </row>
    <row r="4" spans="1:11" ht="39.950000000000003" customHeight="1" thickBot="1" x14ac:dyDescent="0.3">
      <c r="A4" s="15">
        <v>3</v>
      </c>
      <c r="B4" s="2" t="s">
        <v>4</v>
      </c>
      <c r="C4" s="6">
        <v>999000</v>
      </c>
      <c r="D4" s="12">
        <f t="shared" si="0"/>
        <v>1478889.4563738001</v>
      </c>
      <c r="E4" s="12">
        <f t="shared" si="1"/>
        <v>1401815.0589518617</v>
      </c>
      <c r="F4" s="12">
        <f t="shared" si="2"/>
        <v>1324740.463240389</v>
      </c>
      <c r="G4" s="12">
        <f t="shared" si="3"/>
        <v>1247665.7383486</v>
      </c>
      <c r="H4" s="12">
        <f t="shared" si="4"/>
        <v>1170591.1873621151</v>
      </c>
    </row>
    <row r="5" spans="1:11" ht="39.950000000000003" customHeight="1" thickBot="1" x14ac:dyDescent="0.3">
      <c r="A5" s="15">
        <v>4</v>
      </c>
      <c r="B5" s="2" t="s">
        <v>5</v>
      </c>
      <c r="C5" s="6">
        <v>6064000</v>
      </c>
      <c r="D5" s="12">
        <f t="shared" si="0"/>
        <v>8976962.6260768007</v>
      </c>
      <c r="E5" s="12">
        <f t="shared" si="1"/>
        <v>8509115.6331172064</v>
      </c>
      <c r="F5" s="12">
        <f t="shared" si="2"/>
        <v>8041267.4365262445</v>
      </c>
      <c r="G5" s="12">
        <f t="shared" si="3"/>
        <v>7573418.4558017105</v>
      </c>
      <c r="H5" s="12">
        <f t="shared" si="4"/>
        <v>7105570.5306945592</v>
      </c>
    </row>
    <row r="6" spans="1:11" ht="39.950000000000003" customHeight="1" thickBot="1" x14ac:dyDescent="0.3">
      <c r="A6" s="15">
        <v>5</v>
      </c>
      <c r="B6" s="2" t="s">
        <v>6</v>
      </c>
      <c r="C6" s="6">
        <v>80000</v>
      </c>
      <c r="D6" s="12">
        <f t="shared" si="0"/>
        <v>118429.586096</v>
      </c>
      <c r="E6" s="12">
        <f t="shared" si="1"/>
        <v>112257.46217832725</v>
      </c>
      <c r="F6" s="12">
        <f t="shared" si="2"/>
        <v>106085.32238161271</v>
      </c>
      <c r="G6" s="12">
        <f t="shared" si="3"/>
        <v>99913.1722401281</v>
      </c>
      <c r="H6" s="12">
        <f t="shared" si="4"/>
        <v>93741.036024994188</v>
      </c>
    </row>
    <row r="7" spans="1:11" ht="39.950000000000003" customHeight="1" thickBot="1" x14ac:dyDescent="0.3">
      <c r="A7" s="15">
        <v>6</v>
      </c>
      <c r="B7" s="2" t="s">
        <v>7</v>
      </c>
      <c r="C7" s="6">
        <v>63245000</v>
      </c>
      <c r="D7" s="12">
        <f t="shared" si="0"/>
        <v>93625989.658019006</v>
      </c>
      <c r="E7" s="12">
        <f t="shared" si="1"/>
        <v>88746539.943353847</v>
      </c>
      <c r="F7" s="12">
        <f t="shared" si="2"/>
        <v>83867077.675313711</v>
      </c>
      <c r="G7" s="12">
        <f t="shared" si="3"/>
        <v>78987607.22908628</v>
      </c>
      <c r="H7" s="12">
        <f t="shared" si="4"/>
        <v>74108147.792509466</v>
      </c>
    </row>
    <row r="8" spans="1:11" ht="39.950000000000003" customHeight="1" thickBot="1" x14ac:dyDescent="0.3">
      <c r="A8" s="15">
        <v>7</v>
      </c>
      <c r="B8" s="2" t="s">
        <v>8</v>
      </c>
      <c r="C8" s="6">
        <v>22604000</v>
      </c>
      <c r="D8" s="12">
        <f t="shared" si="0"/>
        <v>33462279.551424801</v>
      </c>
      <c r="E8" s="12">
        <f t="shared" si="1"/>
        <v>31718345.938486367</v>
      </c>
      <c r="F8" s="12">
        <f t="shared" si="2"/>
        <v>29974407.838924676</v>
      </c>
      <c r="G8" s="12">
        <f t="shared" si="3"/>
        <v>28230466.816448197</v>
      </c>
      <c r="H8" s="12">
        <f t="shared" si="4"/>
        <v>26486529.728862111</v>
      </c>
    </row>
    <row r="9" spans="1:11" ht="39.950000000000003" customHeight="1" thickBot="1" x14ac:dyDescent="0.3">
      <c r="A9" s="15">
        <v>8</v>
      </c>
      <c r="B9" s="2" t="s">
        <v>9</v>
      </c>
      <c r="C9" s="6">
        <v>24824000</v>
      </c>
      <c r="D9" s="12">
        <f t="shared" si="0"/>
        <v>36748700.565588802</v>
      </c>
      <c r="E9" s="12">
        <f t="shared" si="1"/>
        <v>34833490.513934948</v>
      </c>
      <c r="F9" s="12">
        <f t="shared" si="2"/>
        <v>32918275.535014428</v>
      </c>
      <c r="G9" s="12">
        <f t="shared" si="3"/>
        <v>31003057.346111752</v>
      </c>
      <c r="H9" s="12">
        <f t="shared" si="4"/>
        <v>29087843.478555698</v>
      </c>
    </row>
    <row r="10" spans="1:11" ht="39.950000000000003" customHeight="1" thickBot="1" x14ac:dyDescent="0.3">
      <c r="A10" s="15">
        <v>9</v>
      </c>
      <c r="B10" s="2" t="s">
        <v>10</v>
      </c>
      <c r="C10" s="6">
        <v>40000</v>
      </c>
      <c r="D10" s="12">
        <f t="shared" si="0"/>
        <v>59214.793048</v>
      </c>
      <c r="E10" s="12">
        <f t="shared" si="1"/>
        <v>56128.731089163623</v>
      </c>
      <c r="F10" s="12">
        <f t="shared" si="2"/>
        <v>53042.661190806357</v>
      </c>
      <c r="G10" s="12">
        <f t="shared" si="3"/>
        <v>49956.58612006405</v>
      </c>
      <c r="H10" s="12">
        <f t="shared" si="4"/>
        <v>46870.518012497094</v>
      </c>
    </row>
    <row r="11" spans="1:11" ht="39.950000000000003" customHeight="1" thickBot="1" x14ac:dyDescent="0.3">
      <c r="A11" s="15">
        <v>10</v>
      </c>
      <c r="B11" s="2" t="s">
        <v>11</v>
      </c>
      <c r="C11" s="6">
        <v>39000</v>
      </c>
      <c r="D11" s="12">
        <f t="shared" si="0"/>
        <v>57734.423221800003</v>
      </c>
      <c r="E11" s="12">
        <f t="shared" si="1"/>
        <v>54725.512811934539</v>
      </c>
      <c r="F11" s="12">
        <f t="shared" si="2"/>
        <v>51716.594661036201</v>
      </c>
      <c r="G11" s="12">
        <f t="shared" si="3"/>
        <v>48707.67146706245</v>
      </c>
      <c r="H11" s="12">
        <f t="shared" si="4"/>
        <v>45698.755062184668</v>
      </c>
    </row>
    <row r="12" spans="1:11" ht="39.950000000000003" customHeight="1" thickBot="1" x14ac:dyDescent="0.3">
      <c r="A12" s="15">
        <v>11</v>
      </c>
      <c r="B12" s="2" t="s">
        <v>12</v>
      </c>
      <c r="C12" s="6">
        <v>20000</v>
      </c>
      <c r="D12" s="12">
        <f t="shared" si="0"/>
        <v>29607.396524</v>
      </c>
      <c r="E12" s="12">
        <f t="shared" si="1"/>
        <v>28064.365544581811</v>
      </c>
      <c r="F12" s="12">
        <f t="shared" si="2"/>
        <v>26521.330595403178</v>
      </c>
      <c r="G12" s="12">
        <f t="shared" si="3"/>
        <v>24978.293060032025</v>
      </c>
      <c r="H12" s="12">
        <f t="shared" si="4"/>
        <v>23435.259006248547</v>
      </c>
    </row>
    <row r="13" spans="1:11" ht="39.950000000000003" customHeight="1" thickBot="1" x14ac:dyDescent="0.3">
      <c r="A13" s="15">
        <v>12</v>
      </c>
      <c r="B13" s="2" t="s">
        <v>13</v>
      </c>
      <c r="C13" s="6">
        <v>70000</v>
      </c>
      <c r="D13" s="12">
        <f t="shared" si="0"/>
        <v>103625.88783400001</v>
      </c>
      <c r="E13" s="12">
        <f t="shared" si="1"/>
        <v>98225.279406036352</v>
      </c>
      <c r="F13" s="12">
        <f t="shared" si="2"/>
        <v>92824.657083911137</v>
      </c>
      <c r="G13" s="12">
        <f t="shared" si="3"/>
        <v>87424.025710112095</v>
      </c>
      <c r="H13" s="12">
        <f t="shared" si="4"/>
        <v>82023.406521869925</v>
      </c>
    </row>
    <row r="14" spans="1:11" ht="39.950000000000003" customHeight="1" thickBot="1" x14ac:dyDescent="0.3">
      <c r="A14" s="15">
        <v>13</v>
      </c>
      <c r="B14" s="2" t="s">
        <v>14</v>
      </c>
      <c r="C14" s="6">
        <v>54000</v>
      </c>
      <c r="D14" s="12">
        <f t="shared" si="0"/>
        <v>79939.970614799997</v>
      </c>
      <c r="E14" s="12">
        <f t="shared" si="1"/>
        <v>75773.786970370886</v>
      </c>
      <c r="F14" s="12">
        <f t="shared" si="2"/>
        <v>71607.59260758858</v>
      </c>
      <c r="G14" s="12">
        <f t="shared" si="3"/>
        <v>67441.391262086472</v>
      </c>
      <c r="H14" s="12">
        <f t="shared" si="4"/>
        <v>63275.199316871076</v>
      </c>
    </row>
    <row r="15" spans="1:11" ht="39.950000000000003" customHeight="1" thickBot="1" x14ac:dyDescent="0.3">
      <c r="A15" s="15">
        <v>14</v>
      </c>
      <c r="B15" s="2" t="s">
        <v>15</v>
      </c>
      <c r="C15" s="6">
        <v>6240000</v>
      </c>
      <c r="D15" s="12">
        <f t="shared" si="0"/>
        <v>9237507.7154879998</v>
      </c>
      <c r="E15" s="12">
        <f t="shared" si="1"/>
        <v>8756082.0499095265</v>
      </c>
      <c r="F15" s="12">
        <f t="shared" si="2"/>
        <v>8274655.1457657926</v>
      </c>
      <c r="G15" s="12">
        <f t="shared" si="3"/>
        <v>7793227.4347299924</v>
      </c>
      <c r="H15" s="12">
        <f t="shared" si="4"/>
        <v>7311800.8099495471</v>
      </c>
    </row>
    <row r="16" spans="1:11" ht="39.950000000000003" customHeight="1" thickBot="1" x14ac:dyDescent="0.3">
      <c r="A16" s="15">
        <v>15</v>
      </c>
      <c r="B16" s="2" t="s">
        <v>16</v>
      </c>
      <c r="C16" s="6">
        <v>568000</v>
      </c>
      <c r="D16" s="12">
        <f t="shared" si="0"/>
        <v>840850.06128160004</v>
      </c>
      <c r="E16" s="12">
        <f t="shared" si="1"/>
        <v>797027.98146612349</v>
      </c>
      <c r="F16" s="12">
        <f t="shared" si="2"/>
        <v>753205.78890945029</v>
      </c>
      <c r="G16" s="12">
        <f t="shared" si="3"/>
        <v>709383.52290490957</v>
      </c>
      <c r="H16" s="12">
        <f t="shared" si="4"/>
        <v>665561.35577745875</v>
      </c>
    </row>
    <row r="17" spans="1:13" ht="39.950000000000003" customHeight="1" thickBot="1" x14ac:dyDescent="0.3">
      <c r="A17" s="15">
        <v>16</v>
      </c>
      <c r="B17" s="2" t="s">
        <v>17</v>
      </c>
      <c r="C17" s="6">
        <v>24679000</v>
      </c>
      <c r="D17" s="12">
        <f t="shared" si="0"/>
        <v>36534046.940789804</v>
      </c>
      <c r="E17" s="12">
        <f t="shared" si="1"/>
        <v>34630023.863736734</v>
      </c>
      <c r="F17" s="12">
        <f t="shared" si="2"/>
        <v>32725995.888197757</v>
      </c>
      <c r="G17" s="12">
        <f t="shared" si="3"/>
        <v>30821964.72142652</v>
      </c>
      <c r="H17" s="12">
        <f t="shared" si="4"/>
        <v>28917937.850760397</v>
      </c>
    </row>
    <row r="18" spans="1:13" ht="39.950000000000003" customHeight="1" thickBot="1" x14ac:dyDescent="0.3">
      <c r="A18" s="15">
        <v>17</v>
      </c>
      <c r="B18" s="2" t="s">
        <v>18</v>
      </c>
      <c r="C18" s="6">
        <v>403000</v>
      </c>
      <c r="D18" s="12">
        <f t="shared" si="0"/>
        <v>596589.03995859995</v>
      </c>
      <c r="E18" s="12">
        <f t="shared" si="1"/>
        <v>565496.96572332352</v>
      </c>
      <c r="F18" s="12">
        <f t="shared" si="2"/>
        <v>534404.81149737409</v>
      </c>
      <c r="G18" s="12">
        <f t="shared" si="3"/>
        <v>503312.60515964532</v>
      </c>
      <c r="H18" s="12">
        <f t="shared" si="4"/>
        <v>472220.46897590824</v>
      </c>
    </row>
    <row r="19" spans="1:13" ht="39.950000000000003" customHeight="1" thickBot="1" x14ac:dyDescent="0.3">
      <c r="A19" s="15">
        <v>18</v>
      </c>
      <c r="B19" s="2" t="s">
        <v>19</v>
      </c>
      <c r="C19" s="6">
        <v>28000</v>
      </c>
      <c r="D19" s="12">
        <f t="shared" si="0"/>
        <v>41450.355133600002</v>
      </c>
      <c r="E19" s="12">
        <f t="shared" si="1"/>
        <v>39290.111762414541</v>
      </c>
      <c r="F19" s="12">
        <f t="shared" si="2"/>
        <v>37129.862833564453</v>
      </c>
      <c r="G19" s="12">
        <f t="shared" si="3"/>
        <v>34969.610284044837</v>
      </c>
      <c r="H19" s="12">
        <f t="shared" si="4"/>
        <v>32809.362608747964</v>
      </c>
    </row>
    <row r="20" spans="1:13" ht="39.950000000000003" customHeight="1" thickBot="1" x14ac:dyDescent="0.3">
      <c r="A20" s="15">
        <v>19</v>
      </c>
      <c r="B20" s="2" t="s">
        <v>20</v>
      </c>
      <c r="C20" s="6">
        <v>1138000</v>
      </c>
      <c r="D20" s="12">
        <f t="shared" si="0"/>
        <v>1684660.8622156</v>
      </c>
      <c r="E20" s="12">
        <f t="shared" si="1"/>
        <v>1596862.3994867052</v>
      </c>
      <c r="F20" s="12">
        <f t="shared" si="2"/>
        <v>1509063.7108784409</v>
      </c>
      <c r="G20" s="12">
        <f t="shared" si="3"/>
        <v>1421264.8751158223</v>
      </c>
      <c r="H20" s="12">
        <f t="shared" si="4"/>
        <v>1333466.2374555424</v>
      </c>
    </row>
    <row r="21" spans="1:13" ht="39.950000000000003" customHeight="1" thickBot="1" x14ac:dyDescent="0.3">
      <c r="A21" s="15">
        <v>20</v>
      </c>
      <c r="B21" s="2" t="s">
        <v>21</v>
      </c>
      <c r="C21" s="6">
        <v>644000</v>
      </c>
      <c r="D21" s="12">
        <f t="shared" si="0"/>
        <v>953358.16807280004</v>
      </c>
      <c r="E21" s="12">
        <f t="shared" si="1"/>
        <v>903672.57053553441</v>
      </c>
      <c r="F21" s="12">
        <f t="shared" si="2"/>
        <v>853986.84517198242</v>
      </c>
      <c r="G21" s="12">
        <f t="shared" si="3"/>
        <v>804301.03653303126</v>
      </c>
      <c r="H21" s="12">
        <f t="shared" si="4"/>
        <v>754615.34000120324</v>
      </c>
    </row>
    <row r="22" spans="1:13" ht="39.950000000000003" customHeight="1" thickBot="1" x14ac:dyDescent="0.3">
      <c r="A22" s="15">
        <v>21</v>
      </c>
      <c r="B22" s="2" t="s">
        <v>21</v>
      </c>
      <c r="C22" s="6">
        <v>1997000</v>
      </c>
      <c r="D22" s="12">
        <f t="shared" si="0"/>
        <v>2956298.5429214002</v>
      </c>
      <c r="E22" s="12">
        <f t="shared" si="1"/>
        <v>2802226.8996264944</v>
      </c>
      <c r="F22" s="12">
        <f t="shared" si="2"/>
        <v>2648154.8599510076</v>
      </c>
      <c r="G22" s="12">
        <f t="shared" si="3"/>
        <v>2494082.5620441982</v>
      </c>
      <c r="H22" s="12">
        <f t="shared" si="4"/>
        <v>2340010.6117739179</v>
      </c>
    </row>
    <row r="23" spans="1:13" ht="39.950000000000003" customHeight="1" thickBot="1" x14ac:dyDescent="0.3">
      <c r="A23" s="15">
        <v>22</v>
      </c>
      <c r="B23" s="2" t="s">
        <v>22</v>
      </c>
      <c r="C23" s="6">
        <v>721000</v>
      </c>
      <c r="D23" s="12">
        <f t="shared" si="0"/>
        <v>1067346.6446902</v>
      </c>
      <c r="E23" s="12">
        <f t="shared" si="1"/>
        <v>1011720.3778821743</v>
      </c>
      <c r="F23" s="12">
        <f t="shared" si="2"/>
        <v>956093.96796428459</v>
      </c>
      <c r="G23" s="12">
        <f t="shared" si="3"/>
        <v>900467.46481415455</v>
      </c>
      <c r="H23" s="12">
        <f t="shared" si="4"/>
        <v>844841.08717526018</v>
      </c>
    </row>
    <row r="24" spans="1:13" ht="39.950000000000003" customHeight="1" thickBot="1" x14ac:dyDescent="0.3">
      <c r="A24" s="15">
        <v>23</v>
      </c>
      <c r="B24" s="2" t="s">
        <v>23</v>
      </c>
      <c r="C24" s="6">
        <v>141000</v>
      </c>
      <c r="D24" s="12">
        <f t="shared" si="0"/>
        <v>208732.1454942</v>
      </c>
      <c r="E24" s="12">
        <f t="shared" si="1"/>
        <v>197853.77708930179</v>
      </c>
      <c r="F24" s="12">
        <f t="shared" si="2"/>
        <v>186975.38069759242</v>
      </c>
      <c r="G24" s="12">
        <f t="shared" si="3"/>
        <v>176096.96607322581</v>
      </c>
      <c r="H24" s="12">
        <f t="shared" si="4"/>
        <v>165218.57599405228</v>
      </c>
    </row>
    <row r="25" spans="1:13" ht="76.5" customHeight="1" thickBot="1" x14ac:dyDescent="0.3">
      <c r="A25" s="15">
        <v>24</v>
      </c>
      <c r="B25" s="2" t="s">
        <v>24</v>
      </c>
      <c r="C25" s="6">
        <v>13873000</v>
      </c>
      <c r="D25" s="12">
        <f t="shared" si="0"/>
        <v>20537170.598872602</v>
      </c>
      <c r="E25" s="12">
        <f t="shared" si="1"/>
        <v>19466847.159999177</v>
      </c>
      <c r="F25" s="12">
        <f t="shared" si="2"/>
        <v>18396520.967501417</v>
      </c>
      <c r="G25" s="12">
        <f t="shared" si="3"/>
        <v>17326192.981091216</v>
      </c>
      <c r="H25" s="12">
        <f t="shared" si="4"/>
        <v>16255867.409684306</v>
      </c>
    </row>
    <row r="26" spans="1:13" ht="70.5" customHeight="1" thickBot="1" x14ac:dyDescent="0.3">
      <c r="A26" s="15">
        <v>25</v>
      </c>
      <c r="B26" s="2" t="s">
        <v>25</v>
      </c>
      <c r="C26" s="6">
        <v>74253000</v>
      </c>
      <c r="D26" s="12">
        <f t="shared" si="0"/>
        <v>109921900.70482861</v>
      </c>
      <c r="E26" s="12">
        <f t="shared" si="1"/>
        <v>104193166.73909168</v>
      </c>
      <c r="F26" s="12">
        <f t="shared" si="2"/>
        <v>98464418.03502363</v>
      </c>
      <c r="G26" s="12">
        <f>F26*0.941819+109</f>
        <v>92735768.729327917</v>
      </c>
      <c r="H26" s="12">
        <f>G26*0.938225+59</f>
        <v>87007075.616073683</v>
      </c>
    </row>
    <row r="27" spans="1:13" ht="62.25" customHeight="1" thickBot="1" x14ac:dyDescent="0.3">
      <c r="A27" s="15">
        <v>26</v>
      </c>
      <c r="B27" s="2" t="s">
        <v>26</v>
      </c>
      <c r="C27" s="6">
        <v>23596000</v>
      </c>
      <c r="D27" s="12">
        <f t="shared" si="0"/>
        <v>34930806.419015199</v>
      </c>
      <c r="E27" s="12">
        <f t="shared" si="1"/>
        <v>33110338.469497621</v>
      </c>
      <c r="F27" s="12">
        <f t="shared" si="2"/>
        <v>31289865.836456671</v>
      </c>
      <c r="G27" s="12">
        <f t="shared" si="3"/>
        <v>29469390.152225785</v>
      </c>
      <c r="H27" s="12">
        <f t="shared" si="4"/>
        <v>27648918.575572036</v>
      </c>
    </row>
    <row r="28" spans="1:13" ht="63" customHeight="1" thickBot="1" x14ac:dyDescent="0.3">
      <c r="A28" s="15">
        <v>27</v>
      </c>
      <c r="B28" s="2" t="s">
        <v>27</v>
      </c>
      <c r="C28" s="6">
        <v>5164000</v>
      </c>
      <c r="D28" s="12">
        <f t="shared" si="0"/>
        <v>7644629.7824967997</v>
      </c>
      <c r="E28" s="12">
        <f t="shared" si="1"/>
        <v>7246219.1836110242</v>
      </c>
      <c r="F28" s="12">
        <f t="shared" si="2"/>
        <v>6847807.5597331012</v>
      </c>
      <c r="G28" s="12">
        <f t="shared" si="3"/>
        <v>6449395.2681002691</v>
      </c>
      <c r="H28" s="12">
        <f t="shared" si="4"/>
        <v>6050983.875413375</v>
      </c>
    </row>
    <row r="29" spans="1:13" ht="60.75" customHeight="1" thickBot="1" x14ac:dyDescent="0.3">
      <c r="A29" s="15">
        <v>28</v>
      </c>
      <c r="B29" s="2" t="s">
        <v>28</v>
      </c>
      <c r="C29" s="6">
        <v>4032000</v>
      </c>
      <c r="D29" s="12">
        <f t="shared" si="0"/>
        <v>5968851.1392384004</v>
      </c>
      <c r="E29" s="12">
        <f t="shared" si="1"/>
        <v>5657776.0937876943</v>
      </c>
      <c r="F29" s="12">
        <f>E29*0.9450179999+2</f>
        <v>5346702.2480332814</v>
      </c>
      <c r="G29" s="12">
        <f t="shared" si="3"/>
        <v>5035625.7645404572</v>
      </c>
      <c r="H29" s="12">
        <f t="shared" si="4"/>
        <v>4724549.9829359706</v>
      </c>
    </row>
    <row r="30" spans="1:13" ht="39.950000000000003" customHeight="1" thickBot="1" x14ac:dyDescent="0.3">
      <c r="A30" s="15"/>
      <c r="B30" s="2" t="s">
        <v>29</v>
      </c>
      <c r="C30" s="6">
        <f>SUM(C2:C29)</f>
        <v>319177000</v>
      </c>
      <c r="D30" s="7">
        <f>SUM(D2:D29)</f>
        <v>472500000.01703745</v>
      </c>
      <c r="E30" s="7">
        <f t="shared" ref="E30:H30" si="5">SUM(E2:E29)</f>
        <v>447875000.07114953</v>
      </c>
      <c r="F30" s="7">
        <f t="shared" si="5"/>
        <v>423249999.60897839</v>
      </c>
      <c r="G30" s="7">
        <f t="shared" si="5"/>
        <v>398625000.38172841</v>
      </c>
      <c r="H30" s="7">
        <f t="shared" si="5"/>
        <v>373999999.98314714</v>
      </c>
      <c r="L30" s="8"/>
      <c r="M30" s="10"/>
    </row>
    <row r="31" spans="1:13" ht="15.75" x14ac:dyDescent="0.25">
      <c r="B31" s="3"/>
    </row>
    <row r="32" spans="1:13" ht="15.75" x14ac:dyDescent="0.25">
      <c r="B32" s="3"/>
    </row>
    <row r="33" spans="2:8" ht="56.25" customHeight="1" x14ac:dyDescent="0.25">
      <c r="B33" s="16" t="s">
        <v>30</v>
      </c>
      <c r="C33" s="16"/>
      <c r="D33" s="16"/>
      <c r="E33" s="16"/>
      <c r="F33" s="16"/>
      <c r="G33" s="16"/>
      <c r="H33" s="16"/>
    </row>
  </sheetData>
  <mergeCells count="1">
    <mergeCell ref="B33:H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 PC</dc:creator>
  <cp:lastModifiedBy>Калганов Денис Алексеевич</cp:lastModifiedBy>
  <dcterms:created xsi:type="dcterms:W3CDTF">2015-06-05T18:19:34Z</dcterms:created>
  <dcterms:modified xsi:type="dcterms:W3CDTF">2023-10-26T07:32:13Z</dcterms:modified>
</cp:coreProperties>
</file>